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IRETOR ADM 2026\LICITAÇÕES\PREGÃO TERCEIRIZADOS\EDITAL\"/>
    </mc:Choice>
  </mc:AlternateContent>
  <xr:revisionPtr revIDLastSave="0" documentId="13_ncr:1_{934E7F01-6DCE-4D09-A47F-7BE5A30CF9B6}" xr6:coauthVersionLast="47" xr6:coauthVersionMax="47" xr10:uidLastSave="{00000000-0000-0000-0000-000000000000}"/>
  <bookViews>
    <workbookView xWindow="-108" yWindow="-108" windowWidth="23256" windowHeight="12456" xr2:uid="{A16952E8-8CCE-478A-A2A4-EB99DB8E7E1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" l="1"/>
  <c r="G128" i="1"/>
  <c r="F127" i="1"/>
  <c r="G113" i="1"/>
  <c r="G107" i="1"/>
  <c r="G94" i="1"/>
  <c r="G98" i="1" s="1"/>
  <c r="F88" i="1"/>
  <c r="G88" i="1" s="1"/>
  <c r="F87" i="1"/>
  <c r="F86" i="1"/>
  <c r="G85" i="1"/>
  <c r="F85" i="1"/>
  <c r="F72" i="1"/>
  <c r="F74" i="1" s="1"/>
  <c r="F71" i="1"/>
  <c r="F69" i="1"/>
  <c r="F70" i="1" s="1"/>
  <c r="G60" i="1"/>
  <c r="G50" i="1"/>
  <c r="F50" i="1"/>
  <c r="F73" i="1" s="1"/>
  <c r="G39" i="1"/>
  <c r="G63" i="1" s="1"/>
  <c r="G66" i="1" s="1"/>
  <c r="G80" i="1" s="1"/>
  <c r="F37" i="1"/>
  <c r="F36" i="1"/>
  <c r="F38" i="1" s="1"/>
  <c r="G31" i="1"/>
  <c r="F16" i="1"/>
  <c r="G74" i="1" l="1"/>
  <c r="G87" i="1"/>
  <c r="G79" i="1"/>
  <c r="F39" i="1"/>
  <c r="G84" i="1"/>
  <c r="G86" i="1"/>
  <c r="F90" i="1"/>
  <c r="G69" i="1"/>
  <c r="G71" i="1"/>
  <c r="G73" i="1"/>
  <c r="F75" i="1"/>
  <c r="G70" i="1"/>
  <c r="G72" i="1"/>
  <c r="G90" i="1" l="1"/>
  <c r="G97" i="1" s="1"/>
  <c r="G99" i="1" s="1"/>
  <c r="G100" i="1" s="1"/>
  <c r="G75" i="1"/>
  <c r="G81" i="1" s="1"/>
  <c r="G82" i="1" s="1"/>
</calcChain>
</file>

<file path=xl/sharedStrings.xml><?xml version="1.0" encoding="utf-8"?>
<sst xmlns="http://schemas.openxmlformats.org/spreadsheetml/2006/main" count="217" uniqueCount="145">
  <si>
    <t>CÂMARA MUNICIPAL DE CARAMBEÍ</t>
  </si>
  <si>
    <t>PLANILHA DE CUSTOS E FORMAÇÃO DE PREÇOS</t>
  </si>
  <si>
    <t>CONFORME INSTRUÇÃO NOMATIVA FEDERAL Nº 005/2017</t>
  </si>
  <si>
    <t>PREGÃO ELETRÔNICO Nº 001/2026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</si>
  <si>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</si>
  <si>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</si>
  <si>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</si>
  <si>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</si>
  <si>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</si>
  <si>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</si>
  <si>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Acordo, Convenção ou Dissídio Coletivo</t>
  </si>
  <si>
    <t>D</t>
  </si>
  <si>
    <t>Número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</si>
  <si>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</si>
  <si>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</si>
  <si>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</si>
  <si>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</si>
  <si>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POSTO</t>
  </si>
  <si>
    <t>Mão de obra vinculada à execução contratual</t>
  </si>
  <si>
    <t>Dados para composição dos custos referente à mão de obra</t>
  </si>
  <si>
    <t>Tipo de Serviço (mesmo serviço com características distintas)</t>
  </si>
  <si>
    <t xml:space="preserve">Classificação Brasileira de Ocupações (CBO) </t>
  </si>
  <si>
    <t>Salário Normativo da Categoria Profissional</t>
  </si>
  <si>
    <t>Categoria Profissional (vinculada à execução contratual)</t>
  </si>
  <si>
    <t>Data-Base da Categoria (dia/mês/ano)</t>
  </si>
  <si>
    <t>MÓDULO 1 : COMPOSIÇÃO DA REMUNERAÇÃO</t>
  </si>
  <si>
    <t>Composição da Remuneração</t>
  </si>
  <si>
    <t>Valor Referencia</t>
  </si>
  <si>
    <t>%</t>
  </si>
  <si>
    <t>Valor (R$)</t>
  </si>
  <si>
    <t xml:space="preserve">Salário-Base </t>
  </si>
  <si>
    <t>Adicional de Periculosidade</t>
  </si>
  <si>
    <t>Adicional de Insalubridade -</t>
  </si>
  <si>
    <t>Adicional Noturno</t>
  </si>
  <si>
    <t>E</t>
  </si>
  <si>
    <t xml:space="preserve">Adicional de Hora Noturna Reduzida </t>
  </si>
  <si>
    <t>F</t>
  </si>
  <si>
    <t>Outros:</t>
  </si>
  <si>
    <t>TOTAL</t>
  </si>
  <si>
    <t>MÓDULO 1:   TOTAL</t>
  </si>
  <si>
    <t xml:space="preserve"> MÓDULO 2: ENCARGOS E BENEFÍCIOS ANUAIS, MENSAIS E DIÁRIOS</t>
  </si>
  <si>
    <t>SUBMÓDULO 2.1   -  DÉCIMO TERCEIRO SALÁRIO, FÉRIAS E ADICIONAL DE FÉRIAS</t>
  </si>
  <si>
    <t>2.1</t>
  </si>
  <si>
    <t>13º  Salário, Férias e Adicional de Férias</t>
  </si>
  <si>
    <r>
      <t xml:space="preserve">13º (décimo terceiro) </t>
    </r>
    <r>
      <rPr>
        <sz val="12"/>
        <color indexed="9"/>
        <rFont val="Arial Narrow"/>
        <family val="2"/>
      </rPr>
      <t>Constituição Federal de 1988 (Art. 7º, inciso VIII), Lei nº. 4.090, de 13 de julho de 1962 (Art. 1° ao 3°) e Lei nº. 7.787, de 30 de junho de 1989 (Art. 1º, parágrafo único)</t>
    </r>
  </si>
  <si>
    <r>
      <t>Férias e Adicional de Férias -</t>
    </r>
    <r>
      <rPr>
        <sz val="12"/>
        <color indexed="9"/>
        <rFont val="Arial Narrow"/>
        <family val="2"/>
      </rPr>
      <t xml:space="preserve"> A Constituição Federal, em seu art. 7º, inciso XVII, O pagamento ocorre conforme preceitua o artigo 129 e o inciso I, artigo 130, do Decreto-Lei nº 5.452/43 - CLT.  A provisão mensal pode ser obtida pelo </t>
    </r>
    <r>
      <rPr>
        <b/>
        <sz val="12"/>
        <color indexed="9"/>
        <rFont val="Arial Narrow"/>
        <family val="2"/>
      </rPr>
      <t>Cálculo do %: =  (1 x 1/3)/12 + (1/12)</t>
    </r>
  </si>
  <si>
    <t>Incidência do submódulo 2.2 sobre o 13º salário e adicional de férias</t>
  </si>
  <si>
    <t xml:space="preserve"> SUBMÓDULO 2.1:   TOTAL</t>
  </si>
  <si>
    <t>SUBMÓDULO 2.2 – ENCARGOS PREVIDENCIÁRIOS (GPS), FUNDO DE GARANTIA POR TEMPO DE SERVIÇOS (FGTS) E OUTRAS CONTRIBUIÇÕES</t>
  </si>
  <si>
    <t>2.2</t>
  </si>
  <si>
    <t>INSS, FGTS e outras contribuições</t>
  </si>
  <si>
    <r>
      <t xml:space="preserve">INSS - </t>
    </r>
    <r>
      <rPr>
        <sz val="12"/>
        <color indexed="9"/>
        <rFont val="Arial Narrow"/>
        <family val="2"/>
      </rPr>
      <t>"Art. 22, Inciso I, da Lei 8.212, de 24 de julho de 1991.</t>
    </r>
  </si>
  <si>
    <r>
      <t xml:space="preserve">SALÁRIO EDUCAÇÃO - </t>
    </r>
    <r>
      <rPr>
        <sz val="12"/>
        <color indexed="9"/>
        <rFont val="Arial Narrow"/>
        <family val="2"/>
      </rPr>
      <t>Decreto-Lei 1.422/75; Lei 9.766/98; Dec. 6.003/2006.</t>
    </r>
  </si>
  <si>
    <r>
      <t xml:space="preserve">SAT - </t>
    </r>
    <r>
      <rPr>
        <sz val="12"/>
        <color indexed="9"/>
        <rFont val="Arial Narrow"/>
        <family val="2"/>
      </rPr>
      <t>RATxFAP, Anexo V Decreto 3048/99 e Decreto 6957/09.</t>
    </r>
  </si>
  <si>
    <r>
      <t xml:space="preserve">SESI / SESC </t>
    </r>
    <r>
      <rPr>
        <sz val="12"/>
        <color indexed="9"/>
        <rFont val="Arial Narrow"/>
        <family val="2"/>
      </rPr>
      <t>- Art. 30, Lei 8.036, de 11 de maio de 1990.</t>
    </r>
    <r>
      <rPr>
        <b/>
        <sz val="12"/>
        <color indexed="9"/>
        <rFont val="Arial Narrow"/>
        <family val="2"/>
      </rPr>
      <t xml:space="preserve"> </t>
    </r>
  </si>
  <si>
    <r>
      <t xml:space="preserve">SENAI / SENAC </t>
    </r>
    <r>
      <rPr>
        <sz val="12"/>
        <color indexed="9"/>
        <rFont val="Arial Narrow"/>
        <family val="2"/>
      </rPr>
      <t>- Decreto-Lei 2.318/86, c/c o art. 1º, Lei 8.154/1990.</t>
    </r>
  </si>
  <si>
    <r>
      <t>SEBRAE</t>
    </r>
    <r>
      <rPr>
        <sz val="12"/>
        <color indexed="9"/>
        <rFont val="Arial Narrow"/>
        <family val="2"/>
      </rPr>
      <t xml:space="preserve"> - Art. 8º, Lei 8.029, de 12 de abril de 1990.</t>
    </r>
  </si>
  <si>
    <t>G</t>
  </si>
  <si>
    <r>
      <t>INCRA</t>
    </r>
    <r>
      <rPr>
        <sz val="12"/>
        <color indexed="9"/>
        <rFont val="Arial Narrow"/>
        <family val="2"/>
      </rPr>
      <t xml:space="preserve"> - Lei 2.613/55, art. 1º, I, Decreto-Lei 1.146/70</t>
    </r>
  </si>
  <si>
    <t>H</t>
  </si>
  <si>
    <r>
      <t>FGTS</t>
    </r>
    <r>
      <rPr>
        <sz val="12"/>
        <color indexed="9"/>
        <rFont val="Arial Narrow"/>
        <family val="2"/>
      </rPr>
      <t xml:space="preserve"> - Art. 7º, III, CF/88 e Art. 15, Lei 8.036/90.</t>
    </r>
    <r>
      <rPr>
        <b/>
        <sz val="12"/>
        <color indexed="9"/>
        <rFont val="Arial Narrow"/>
        <family val="2"/>
      </rPr>
      <t xml:space="preserve"> </t>
    </r>
  </si>
  <si>
    <t>SUBMÓDULO 2.2: TOTAL</t>
  </si>
  <si>
    <t>SUBMÓDULO 2.3   -  BENEFÍCIOS MENSAIS E DIÁRIOS</t>
  </si>
  <si>
    <t>2.3</t>
  </si>
  <si>
    <t>Benefícios Mensais e Diários</t>
  </si>
  <si>
    <r>
      <t xml:space="preserve">Transporte </t>
    </r>
    <r>
      <rPr>
        <sz val="12"/>
        <color indexed="9"/>
        <rFont val="Arial Narrow"/>
        <family val="2"/>
      </rPr>
      <t>- Município possui tarifa zero no transporte público municipal</t>
    </r>
  </si>
  <si>
    <r>
      <t xml:space="preserve">Auxílio Refeição/Alimentação - </t>
    </r>
    <r>
      <rPr>
        <sz val="12"/>
        <color indexed="9"/>
        <rFont val="Arial Narrow"/>
        <family val="2"/>
      </rPr>
      <t xml:space="preserve"> </t>
    </r>
  </si>
  <si>
    <t>Assistencia medica</t>
  </si>
  <si>
    <t>Beneficio social familiar</t>
  </si>
  <si>
    <t>Fundo de formação profissional</t>
  </si>
  <si>
    <t>Auxílio creche</t>
  </si>
  <si>
    <r>
      <t xml:space="preserve">Outros </t>
    </r>
    <r>
      <rPr>
        <sz val="12"/>
        <color indexed="9"/>
        <rFont val="Arial Narrow"/>
        <family val="2"/>
      </rPr>
      <t>(Especiifcar)</t>
    </r>
  </si>
  <si>
    <t xml:space="preserve">SUBMÓDULO 2.3: TOTAL </t>
  </si>
  <si>
    <t>QUADRO-RESUMO DO MÓDULO 2 - ENCARGOS E BENEFÍCIOS ANUAIS, MENSAIS E DIÁRIOS</t>
  </si>
  <si>
    <t xml:space="preserve"> Encargos e Benefícios Anuais, Mensais e Diários </t>
  </si>
  <si>
    <t>MÓDULO 2: TOTAL</t>
  </si>
  <si>
    <t>MÓDULO 3 - PROVISÃO PARA RESCISÃO</t>
  </si>
  <si>
    <r>
      <t>Provisão para Rescisão:</t>
    </r>
    <r>
      <rPr>
        <sz val="12"/>
        <color indexed="9"/>
        <rFont val="Arial Narrow"/>
        <family val="2"/>
      </rPr>
      <t xml:space="preserve"> (Base de cálculo dependerá da modalidade de encerramento do </t>
    </r>
    <r>
      <rPr>
        <b/>
        <sz val="12"/>
        <color indexed="9"/>
        <rFont val="Arial Narrow"/>
        <family val="2"/>
      </rPr>
      <t>Contrato de Trabalho</t>
    </r>
    <r>
      <rPr>
        <sz val="12"/>
        <color indexed="9"/>
        <rFont val="Arial Narrow"/>
        <family val="2"/>
      </rPr>
      <t>, uma vez que o A</t>
    </r>
    <r>
      <rPr>
        <b/>
        <sz val="12"/>
        <color indexed="9"/>
        <rFont val="Arial Narrow"/>
        <family val="2"/>
      </rPr>
      <t>viso Prévio Indenizado</t>
    </r>
    <r>
      <rPr>
        <sz val="12"/>
        <color indexed="9"/>
        <rFont val="Arial Narrow"/>
        <family val="2"/>
      </rPr>
      <t xml:space="preserve">, conforme previsto na </t>
    </r>
    <r>
      <rPr>
        <b/>
        <sz val="12"/>
        <color indexed="9"/>
        <rFont val="Arial Narrow"/>
        <family val="2"/>
      </rPr>
      <t>Legislação Trabalhista</t>
    </r>
    <r>
      <rPr>
        <sz val="12"/>
        <color indexed="9"/>
        <rFont val="Arial Narrow"/>
        <family val="2"/>
      </rPr>
      <t xml:space="preserve">, não é devido o valor de </t>
    </r>
    <r>
      <rPr>
        <b/>
        <sz val="12"/>
        <color indexed="9"/>
        <rFont val="Arial Narrow"/>
        <family val="2"/>
      </rPr>
      <t>Guia da Previdência Social</t>
    </r>
    <r>
      <rPr>
        <sz val="12"/>
        <color indexed="9"/>
        <rFont val="Arial Narrow"/>
        <family val="2"/>
      </rPr>
      <t>)</t>
    </r>
  </si>
  <si>
    <r>
      <rPr>
        <b/>
        <sz val="12"/>
        <color indexed="9"/>
        <rFont val="Arial Narrow"/>
        <family val="2"/>
      </rPr>
      <t>Aviso Prévio Indenizado -</t>
    </r>
    <r>
      <rPr>
        <sz val="12"/>
        <color indexed="9"/>
        <rFont val="Arial Narrow"/>
        <family val="2"/>
      </rPr>
      <t xml:space="preserve"> Art. 7º, XXI, CF/88, 477, 487 e ss CLT e Inst. Normativa da RFB Nº 1730, de 15 Agosto de 2017. </t>
    </r>
    <r>
      <rPr>
        <b/>
        <sz val="12"/>
        <color indexed="9"/>
        <rFont val="Arial Narrow"/>
        <family val="2"/>
      </rPr>
      <t>Cálculo: ((1/12) x 0,05% = 0,42%</t>
    </r>
  </si>
  <si>
    <r>
      <t xml:space="preserve">Incidência do FGTS </t>
    </r>
    <r>
      <rPr>
        <b/>
        <sz val="12"/>
        <color indexed="9"/>
        <rFont val="Arial Narrow"/>
        <family val="2"/>
      </rPr>
      <t>sobre Aviso Prévio Indenizado</t>
    </r>
    <r>
      <rPr>
        <sz val="12"/>
        <color indexed="9"/>
        <rFont val="Arial Narrow"/>
        <family val="2"/>
      </rPr>
      <t xml:space="preserve"> - Aplicar o percentual do FGTS sobre o Aviso Prévio Indenizado. Súmula nº 305 do TST e Acórdão 2.217/2010 Plenário.</t>
    </r>
    <r>
      <rPr>
        <b/>
        <sz val="12"/>
        <color indexed="9"/>
        <rFont val="Arial Narrow"/>
        <family val="2"/>
      </rPr>
      <t>Cálculo R$ = 8% x 0,42% = 0,03%</t>
    </r>
  </si>
  <si>
    <r>
      <rPr>
        <b/>
        <sz val="12"/>
        <color indexed="9"/>
        <rFont val="Arial Narrow"/>
        <family val="2"/>
      </rPr>
      <t xml:space="preserve">Multa sobre FGTS  Aviso Prévio Indenizado </t>
    </r>
    <r>
      <rPr>
        <sz val="12"/>
        <color indexed="9"/>
        <rFont val="Arial Narrow"/>
        <family val="2"/>
      </rPr>
      <t xml:space="preserve">-  (art. 18 da Lei 8.036/90). Considerando o pagamento da multa para os valores depositados relativos a salários, férias e 13º salário. </t>
    </r>
    <r>
      <rPr>
        <b/>
        <sz val="12"/>
        <color indexed="9"/>
        <rFont val="Arial Narrow"/>
        <family val="2"/>
      </rPr>
      <t xml:space="preserve">Cáculo: </t>
    </r>
    <r>
      <rPr>
        <sz val="12"/>
        <color indexed="9"/>
        <rFont val="Arial Narrow"/>
        <family val="2"/>
      </rPr>
      <t>Cáculo: (0,08 x 0,4 x 0,9) x (1+2/12+(1/3*1/12)) = 3,44%.</t>
    </r>
  </si>
  <si>
    <r>
      <rPr>
        <b/>
        <sz val="12"/>
        <color indexed="9"/>
        <rFont val="Arial Narrow"/>
        <family val="2"/>
      </rPr>
      <t>Aviso Prévio Trabalhado</t>
    </r>
    <r>
      <rPr>
        <sz val="12"/>
        <color indexed="9"/>
        <rFont val="Arial Narrow"/>
        <family val="2"/>
      </rPr>
      <t xml:space="preserve"> - Art. 7º, inciso XXI, da Constituição Federal e parágrafo único do art. 488 da CLT e Acordão 3.006/2010 - Plenário - TCU. - </t>
    </r>
    <r>
      <rPr>
        <b/>
        <sz val="12"/>
        <color indexed="9"/>
        <rFont val="Arial Narrow"/>
        <family val="2"/>
      </rPr>
      <t>Cáculo: (100/30)*7/12 = 1,94%</t>
    </r>
  </si>
  <si>
    <t>Incidência dos encargos do submódulo 2.2 sobre o Aviso Prévio Trabalhado - Cálculo: 1,94*39,80%</t>
  </si>
  <si>
    <t>Multa sobre FGTS sobre o aviso-prévio trabalhado -Cáculo: (1,94%*0,08*0,4) = 0,062%</t>
  </si>
  <si>
    <t>MÓDULO 3: TOTAL</t>
  </si>
  <si>
    <t>MÓDULO 4 - CUSTO DE REPOSIÇÃO DO PROFISSIONAL AUSENTE</t>
  </si>
  <si>
    <t>SUBMÓDULO 4.1 - AUSÊNCIAS LEGAIS</t>
  </si>
  <si>
    <t>MÓDULO 1</t>
  </si>
  <si>
    <t>MÓDULO 2</t>
  </si>
  <si>
    <t>MÓDULO 3</t>
  </si>
  <si>
    <t xml:space="preserve">TOTAL </t>
  </si>
  <si>
    <t>4.1</t>
  </si>
  <si>
    <t>Ausências Legais</t>
  </si>
  <si>
    <t>(NOTA 1)</t>
  </si>
  <si>
    <r>
      <rPr>
        <sz val="12"/>
        <color indexed="9"/>
        <rFont val="Arial Narrow"/>
        <family val="2"/>
      </rPr>
      <t xml:space="preserve"> </t>
    </r>
    <r>
      <rPr>
        <b/>
        <sz val="12"/>
        <color indexed="9"/>
        <rFont val="Arial Narrow"/>
        <family val="2"/>
      </rPr>
      <t>Férias pagas ao substituto: Cálculo do (1/12)/100% = 8,33%</t>
    </r>
  </si>
  <si>
    <r>
      <t xml:space="preserve">Ausencias Legais - </t>
    </r>
    <r>
      <rPr>
        <sz val="12"/>
        <color indexed="9"/>
        <rFont val="Arial Narrow"/>
        <family val="2"/>
      </rPr>
      <t>Art. 131, I e 473, I a IX da CLT e Acordão 1904/2007 - Plenário - TCU. Segundo o IBGE há em média 1 falta por ano nesta rubrica.</t>
    </r>
    <r>
      <rPr>
        <b/>
        <sz val="12"/>
        <color indexed="9"/>
        <rFont val="Arial Narrow"/>
        <family val="2"/>
      </rPr>
      <t xml:space="preserve"> Cálculo do %: (1 dia*/30 dias)/12 meses) </t>
    </r>
  </si>
  <si>
    <r>
      <t xml:space="preserve">Licença paternidade </t>
    </r>
    <r>
      <rPr>
        <sz val="12"/>
        <color indexed="9"/>
        <rFont val="Arial Narrow"/>
        <family val="2"/>
      </rPr>
      <t>- Art. 7º, XIX, CF/88 e 10, §1º, da ADCT e e Acordão 1904/2007 - Plenário - TCU.</t>
    </r>
    <r>
      <rPr>
        <b/>
        <sz val="12"/>
        <color indexed="9"/>
        <rFont val="Arial Narrow"/>
        <family val="2"/>
      </rPr>
      <t xml:space="preserve"> Cálculo do %: (5/30)/12) x 0,015¹ x 100 % = 0,02%</t>
    </r>
  </si>
  <si>
    <r>
      <t>Ausência por Acidente de trabalho</t>
    </r>
    <r>
      <rPr>
        <sz val="12"/>
        <color indexed="9"/>
        <rFont val="Arial Narrow"/>
        <family val="2"/>
      </rPr>
      <t xml:space="preserve"> - Art. 19 a 23 da Lei n.º 8.213/91, Lei nº 6.367/76, art. 473 da CLT e e Acordão 1904/2007 - Plenário-TCU.</t>
    </r>
    <r>
      <rPr>
        <b/>
        <sz val="12"/>
        <color indexed="9"/>
        <rFont val="Arial Narrow"/>
        <family val="2"/>
      </rPr>
      <t xml:space="preserve"> Cálculo : ((1,5/30)/12) x (8% x 100%) = 0,03%</t>
    </r>
  </si>
  <si>
    <r>
      <t>Afastamento Maternidade</t>
    </r>
    <r>
      <rPr>
        <sz val="12"/>
        <color indexed="9"/>
        <rFont val="Arial Narrow"/>
        <family val="2"/>
      </rPr>
      <t xml:space="preserve"> - Acórdão 1753/2008 – Plenário. O ônus da licença maternidade é suportado pelo INSS. </t>
    </r>
    <r>
      <rPr>
        <b/>
        <sz val="12"/>
        <color indexed="9"/>
        <rFont val="Arial Narrow"/>
        <family val="2"/>
      </rPr>
      <t>Cálculo: (0,1111 x 0,02 x 0,333) = 0,07%</t>
    </r>
  </si>
  <si>
    <t>Outros (especificar)</t>
  </si>
  <si>
    <t>SUBMÓDULO 4.1: TOTAL</t>
  </si>
  <si>
    <t>SUBMÓDULO 4.2 - INTRAJORNADA</t>
  </si>
  <si>
    <t>4.2</t>
  </si>
  <si>
    <t>Intrajornada</t>
  </si>
  <si>
    <t xml:space="preserve">Intervalo para repouso ou alimentação </t>
  </si>
  <si>
    <t>SUBMÓDULO 4.2: TOTAL</t>
  </si>
  <si>
    <t>QUADRO-RESUMO DO MÓDULO 4 - CUSTO DE REPOSIÇÃO DO PROFISSIONAL AUSENTE</t>
  </si>
  <si>
    <t>Custo de Reposição do Profissional Ausente</t>
  </si>
  <si>
    <t>MÓDULO 4:   TOTAL</t>
  </si>
  <si>
    <t>MÓDULO 5 - INSUMOS DIVERSOS</t>
  </si>
  <si>
    <t>Insumos Diversos</t>
  </si>
  <si>
    <t>Uniformes e EPI (conforme TR)</t>
  </si>
  <si>
    <t>Materiais de consumo</t>
  </si>
  <si>
    <t>Equipamentos e utensílios</t>
  </si>
  <si>
    <t>MÓDULO 5:   TOTAL</t>
  </si>
  <si>
    <t>BASE DE CÁLCULO PARA O MÓDULO 6 = MÓDULO 1 + MÓDULO 2 + MÓDULO 3 + MÓDULO 4 + MÓDULO 5</t>
  </si>
  <si>
    <t xml:space="preserve"> MÓDULO 1</t>
  </si>
  <si>
    <t xml:space="preserve"> MÓDULO 3</t>
  </si>
  <si>
    <t>MÓDULO 4</t>
  </si>
  <si>
    <t>MÓDULO 5</t>
  </si>
  <si>
    <t xml:space="preserve">MÓDULO 6 – CUSTOS INDIRETOS, TRIBUTOS E LUCRO </t>
  </si>
  <si>
    <t>Custos Indiretos, Tributos e Lucro</t>
  </si>
  <si>
    <r>
      <t>Custos Indiretos</t>
    </r>
    <r>
      <rPr>
        <sz val="12"/>
        <color indexed="9"/>
        <rFont val="Arial Narrow"/>
        <family val="2"/>
      </rPr>
      <t xml:space="preserve"> - Valor R$: (Módulo 1 + Módulo 2 + Módulo 3 + Módulo 4 + Módulo 5)* % Percentual</t>
    </r>
  </si>
  <si>
    <r>
      <t>Lucro -</t>
    </r>
    <r>
      <rPr>
        <sz val="12"/>
        <color indexed="9"/>
        <rFont val="Arial Narrow"/>
        <family val="2"/>
      </rPr>
      <t xml:space="preserve"> Base Cálculo: [(Total dos Módulos 1, 2, 3, 4 e 5) + (Custos indiretos )] x (Lucro)%</t>
    </r>
  </si>
  <si>
    <t xml:space="preserve">  FATURAMENTO  (MT + M6A + M6B)</t>
  </si>
  <si>
    <t>CÁLCULO POR DENTRO</t>
  </si>
  <si>
    <t>Tributos</t>
  </si>
  <si>
    <t>C1. Tributos Federais</t>
  </si>
  <si>
    <t>C1-A  (PIS)</t>
  </si>
  <si>
    <t>C1. B  (COFINS)</t>
  </si>
  <si>
    <t>C.2 Tributos Estaduais (especificar)</t>
  </si>
  <si>
    <t xml:space="preserve">C.3 Tributos Municipais </t>
  </si>
  <si>
    <t>C3-A (ISS)  QN - LEI MUNICIPAL Nº 294/2003 Art. 145 Inciso XVII</t>
  </si>
  <si>
    <t>SOMA DOS TRIBUTOS</t>
  </si>
  <si>
    <t>MÓDULO 6:   TOTAL</t>
  </si>
  <si>
    <t xml:space="preserve">QUADRO-RESUMO DO CUSTO POR EMPREGADO </t>
  </si>
  <si>
    <t>Mão-de-obra vinculada à execução contratual (valor por empregado)</t>
  </si>
  <si>
    <t>Módulo 1 – Composição da Remuneração</t>
  </si>
  <si>
    <t xml:space="preserve">Módulo 2 - Encargos e Benefícios Anuais, Mensais e Diários </t>
  </si>
  <si>
    <t xml:space="preserve">Módulo 3 - Provisão para Rescisão </t>
  </si>
  <si>
    <t xml:space="preserve">Módulo 4 - Custo de Reposição do Profissional Ausente </t>
  </si>
  <si>
    <t xml:space="preserve">Módulo 5 - Insumos Diversos </t>
  </si>
  <si>
    <t>Subtotal (A + B + C + D + E)</t>
  </si>
  <si>
    <t>Módulo 6 – Custos indiretos, tributos e lucro</t>
  </si>
  <si>
    <t>VALOR TOTAL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</si>
</sst>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R$ &quot;#,##0.00&quot; &quot;;&quot; R$ (&quot;#,##0.00&quot;)&quot;;&quot; R$ -&quot;#&quot; &quot;;@&quot; &quot;"/>
    <numFmt numFmtId="165" formatCode="0.000%"/>
    <numFmt numFmtId="166" formatCode="&quot;R$&quot;\ #,##0.00"/>
    <numFmt numFmtId="167" formatCode="_(* #,##0.00_);_(* \(#,##0.00\);_(* &quot;-&quot;??_);_(@_)"/>
    <numFmt numFmtId="168" formatCode="0.0000%"/>
    <numFmt numFmtId="169" formatCode="0.000"/>
    <numFmt numFmtId="170" formatCode="0.0000"/>
    <numFmt numFmtId="171" formatCode="_(&quot;R$ &quot;* #,##0.00_);_(&quot;R$ &quot;* \(#,##0.00\);_(&quot;R$ 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sz val="14"/>
      <color rgb="FF002060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sz val="14"/>
      <color rgb="FF002060"/>
      <name val="Calibri"/>
      <family val="2"/>
    </font>
    <font>
      <sz val="12"/>
      <name val="Arial Narrow"/>
      <family val="2"/>
    </font>
    <font>
      <sz val="14"/>
      <color theme="0"/>
      <name val="Arial"/>
      <family val="2"/>
    </font>
    <font>
      <sz val="12"/>
      <color rgb="FF002060"/>
      <name val="Calibri"/>
      <family val="2"/>
      <scheme val="minor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2"/>
      <name val="Calibri"/>
      <family val="2"/>
      <scheme val="minor"/>
    </font>
    <font>
      <b/>
      <sz val="16"/>
      <color rgb="FF00206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84">
    <xf numFmtId="0" fontId="0" fillId="0" borderId="0" xfId="0"/>
    <xf numFmtId="0" fontId="3" fillId="3" borderId="0" xfId="2" applyFont="1" applyFill="1"/>
    <xf numFmtId="0" fontId="2" fillId="2" borderId="10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25" xfId="4" applyFont="1" applyFill="1" applyBorder="1" applyAlignment="1">
      <alignment horizontal="center" vertical="center" wrapText="1"/>
    </xf>
    <xf numFmtId="0" fontId="8" fillId="3" borderId="27" xfId="4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/>
    </xf>
    <xf numFmtId="0" fontId="2" fillId="2" borderId="10" xfId="5" applyFont="1" applyFill="1" applyBorder="1" applyAlignment="1">
      <alignment horizontal="center" vertical="center" wrapText="1"/>
    </xf>
    <xf numFmtId="0" fontId="2" fillId="2" borderId="25" xfId="5" applyFont="1" applyFill="1" applyBorder="1" applyAlignment="1">
      <alignment horizontal="center" vertical="center" wrapText="1"/>
    </xf>
    <xf numFmtId="165" fontId="2" fillId="2" borderId="25" xfId="6" applyNumberFormat="1" applyFont="1" applyFill="1" applyBorder="1" applyAlignment="1">
      <alignment horizontal="center" vertical="center"/>
    </xf>
    <xf numFmtId="4" fontId="2" fillId="2" borderId="26" xfId="5" applyNumberFormat="1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166" fontId="9" fillId="2" borderId="4" xfId="2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164" fontId="10" fillId="3" borderId="30" xfId="2" applyNumberFormat="1" applyFont="1" applyFill="1" applyBorder="1" applyAlignment="1">
      <alignment vertical="center"/>
    </xf>
    <xf numFmtId="9" fontId="10" fillId="3" borderId="4" xfId="6" applyFont="1" applyFill="1" applyBorder="1" applyAlignment="1">
      <alignment horizontal="center" vertical="center"/>
    </xf>
    <xf numFmtId="164" fontId="10" fillId="3" borderId="30" xfId="2" quotePrefix="1" applyNumberFormat="1" applyFont="1" applyFill="1" applyBorder="1" applyAlignment="1">
      <alignment vertical="center"/>
    </xf>
    <xf numFmtId="164" fontId="10" fillId="3" borderId="30" xfId="2" quotePrefix="1" applyNumberFormat="1" applyFont="1" applyFill="1" applyBorder="1" applyAlignment="1">
      <alignment horizontal="right" vertical="center"/>
    </xf>
    <xf numFmtId="165" fontId="10" fillId="3" borderId="4" xfId="6" applyNumberFormat="1" applyFont="1" applyFill="1" applyBorder="1" applyAlignment="1">
      <alignment horizontal="center" vertical="center"/>
    </xf>
    <xf numFmtId="165" fontId="2" fillId="2" borderId="4" xfId="6" applyNumberFormat="1" applyFont="1" applyFill="1" applyBorder="1" applyAlignment="1">
      <alignment vertical="center"/>
    </xf>
    <xf numFmtId="165" fontId="7" fillId="3" borderId="4" xfId="6" applyNumberFormat="1" applyFont="1" applyFill="1" applyBorder="1" applyAlignment="1">
      <alignment vertical="center"/>
    </xf>
    <xf numFmtId="164" fontId="7" fillId="3" borderId="30" xfId="2" applyNumberFormat="1" applyFont="1" applyFill="1" applyBorder="1" applyAlignment="1">
      <alignment vertical="center"/>
    </xf>
    <xf numFmtId="164" fontId="8" fillId="4" borderId="28" xfId="2" applyNumberFormat="1" applyFont="1" applyFill="1" applyBorder="1" applyAlignment="1">
      <alignment vertical="center"/>
    </xf>
    <xf numFmtId="0" fontId="6" fillId="3" borderId="5" xfId="5" applyFont="1" applyFill="1" applyBorder="1" applyAlignment="1">
      <alignment horizontal="right" vertical="center" wrapText="1"/>
    </xf>
    <xf numFmtId="0" fontId="6" fillId="3" borderId="0" xfId="5" applyFont="1" applyFill="1" applyAlignment="1">
      <alignment horizontal="right" vertical="center" wrapText="1"/>
    </xf>
    <xf numFmtId="164" fontId="5" fillId="3" borderId="6" xfId="2" applyNumberFormat="1" applyFont="1" applyFill="1" applyBorder="1" applyAlignment="1">
      <alignment vertical="center"/>
    </xf>
    <xf numFmtId="0" fontId="5" fillId="3" borderId="10" xfId="5" applyFont="1" applyFill="1" applyBorder="1" applyAlignment="1">
      <alignment horizontal="center" vertical="center" wrapText="1"/>
    </xf>
    <xf numFmtId="0" fontId="2" fillId="2" borderId="25" xfId="5" applyFont="1" applyFill="1" applyBorder="1" applyAlignment="1">
      <alignment horizontal="center" vertical="center"/>
    </xf>
    <xf numFmtId="0" fontId="2" fillId="2" borderId="15" xfId="5" applyFont="1" applyFill="1" applyBorder="1" applyAlignment="1">
      <alignment horizontal="center" vertical="center"/>
    </xf>
    <xf numFmtId="10" fontId="10" fillId="3" borderId="4" xfId="6" quotePrefix="1" applyNumberFormat="1" applyFont="1" applyFill="1" applyBorder="1" applyAlignment="1">
      <alignment vertical="center"/>
    </xf>
    <xf numFmtId="166" fontId="10" fillId="3" borderId="30" xfId="2" applyNumberFormat="1" applyFont="1" applyFill="1" applyBorder="1" applyAlignment="1">
      <alignment vertical="center"/>
    </xf>
    <xf numFmtId="0" fontId="2" fillId="2" borderId="33" xfId="5" applyFont="1" applyFill="1" applyBorder="1" applyAlignment="1">
      <alignment horizontal="center" vertical="center"/>
    </xf>
    <xf numFmtId="10" fontId="13" fillId="3" borderId="4" xfId="7" applyNumberFormat="1" applyFont="1" applyFill="1" applyBorder="1" applyAlignment="1">
      <alignment horizontal="right" vertical="center" wrapText="1"/>
    </xf>
    <xf numFmtId="167" fontId="3" fillId="3" borderId="0" xfId="8" applyFont="1" applyFill="1"/>
    <xf numFmtId="10" fontId="13" fillId="3" borderId="34" xfId="7" applyNumberFormat="1" applyFont="1" applyFill="1" applyBorder="1" applyAlignment="1">
      <alignment horizontal="right" vertical="center" wrapText="1"/>
    </xf>
    <xf numFmtId="10" fontId="7" fillId="4" borderId="34" xfId="5" applyNumberFormat="1" applyFont="1" applyFill="1" applyBorder="1" applyAlignment="1">
      <alignment horizontal="right" vertical="center"/>
    </xf>
    <xf numFmtId="166" fontId="7" fillId="4" borderId="35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horizontal="center" vertical="center" wrapText="1"/>
    </xf>
    <xf numFmtId="10" fontId="10" fillId="3" borderId="4" xfId="6" applyNumberFormat="1" applyFont="1" applyFill="1" applyBorder="1" applyAlignment="1">
      <alignment vertical="center"/>
    </xf>
    <xf numFmtId="10" fontId="10" fillId="3" borderId="4" xfId="6" applyNumberFormat="1" applyFont="1" applyFill="1" applyBorder="1" applyAlignment="1">
      <alignment horizontal="right" vertical="center"/>
    </xf>
    <xf numFmtId="165" fontId="7" fillId="4" borderId="27" xfId="6" applyNumberFormat="1" applyFont="1" applyFill="1" applyBorder="1" applyAlignment="1">
      <alignment vertical="center"/>
    </xf>
    <xf numFmtId="166" fontId="7" fillId="4" borderId="28" xfId="2" applyNumberFormat="1" applyFont="1" applyFill="1" applyBorder="1" applyAlignment="1">
      <alignment vertical="center"/>
    </xf>
    <xf numFmtId="4" fontId="14" fillId="3" borderId="4" xfId="9" applyNumberFormat="1" applyFont="1" applyFill="1" applyBorder="1" applyAlignment="1">
      <alignment horizontal="right" vertical="center"/>
    </xf>
    <xf numFmtId="166" fontId="10" fillId="3" borderId="30" xfId="9" applyNumberFormat="1" applyFont="1" applyFill="1" applyBorder="1" applyAlignment="1">
      <alignment horizontal="right" vertical="center"/>
    </xf>
    <xf numFmtId="9" fontId="10" fillId="3" borderId="4" xfId="1" applyFont="1" applyFill="1" applyBorder="1" applyAlignment="1">
      <alignment horizontal="right" vertical="center"/>
    </xf>
    <xf numFmtId="4" fontId="10" fillId="3" borderId="4" xfId="10" applyNumberFormat="1" applyFont="1" applyFill="1" applyBorder="1" applyAlignment="1">
      <alignment horizontal="right" vertical="center"/>
    </xf>
    <xf numFmtId="0" fontId="9" fillId="2" borderId="33" xfId="5" applyFont="1" applyFill="1" applyBorder="1" applyAlignment="1">
      <alignment horizontal="center" vertical="center" wrapText="1"/>
    </xf>
    <xf numFmtId="166" fontId="7" fillId="4" borderId="28" xfId="9" applyNumberFormat="1" applyFont="1" applyFill="1" applyBorder="1" applyAlignment="1">
      <alignment vertical="center"/>
    </xf>
    <xf numFmtId="0" fontId="6" fillId="4" borderId="10" xfId="5" applyFont="1" applyFill="1" applyBorder="1" applyAlignment="1">
      <alignment horizontal="center" vertical="center" wrapText="1"/>
    </xf>
    <xf numFmtId="4" fontId="6" fillId="4" borderId="26" xfId="5" applyNumberFormat="1" applyFont="1" applyFill="1" applyBorder="1" applyAlignment="1">
      <alignment horizontal="center" vertical="center" wrapText="1"/>
    </xf>
    <xf numFmtId="4" fontId="3" fillId="3" borderId="0" xfId="2" applyNumberFormat="1" applyFont="1" applyFill="1"/>
    <xf numFmtId="0" fontId="6" fillId="4" borderId="15" xfId="5" applyFont="1" applyFill="1" applyBorder="1" applyAlignment="1">
      <alignment horizontal="center" vertical="center" wrapText="1"/>
    </xf>
    <xf numFmtId="0" fontId="6" fillId="4" borderId="4" xfId="5" applyFont="1" applyFill="1" applyBorder="1" applyAlignment="1">
      <alignment horizontal="right" vertical="center" wrapText="1"/>
    </xf>
    <xf numFmtId="166" fontId="10" fillId="4" borderId="30" xfId="9" applyNumberFormat="1" applyFont="1" applyFill="1" applyBorder="1" applyAlignment="1">
      <alignment vertical="center"/>
    </xf>
    <xf numFmtId="10" fontId="3" fillId="3" borderId="0" xfId="2" applyNumberFormat="1" applyFont="1" applyFill="1"/>
    <xf numFmtId="10" fontId="15" fillId="2" borderId="4" xfId="10" applyNumberFormat="1" applyFont="1" applyFill="1" applyBorder="1" applyAlignment="1">
      <alignment vertical="center"/>
    </xf>
    <xf numFmtId="166" fontId="10" fillId="3" borderId="30" xfId="9" applyNumberFormat="1" applyFont="1" applyFill="1" applyBorder="1" applyAlignment="1">
      <alignment vertical="center"/>
    </xf>
    <xf numFmtId="165" fontId="15" fillId="2" borderId="4" xfId="10" applyNumberFormat="1" applyFont="1" applyFill="1" applyBorder="1" applyAlignment="1">
      <alignment horizontal="right" vertical="center" wrapText="1"/>
    </xf>
    <xf numFmtId="10" fontId="15" fillId="2" borderId="0" xfId="0" applyNumberFormat="1" applyFont="1" applyFill="1" applyAlignment="1">
      <alignment horizontal="right" vertical="center"/>
    </xf>
    <xf numFmtId="165" fontId="3" fillId="3" borderId="0" xfId="2" applyNumberFormat="1" applyFont="1" applyFill="1"/>
    <xf numFmtId="0" fontId="9" fillId="2" borderId="20" xfId="5" applyFont="1" applyFill="1" applyBorder="1" applyAlignment="1">
      <alignment horizontal="center" vertical="center" wrapText="1"/>
    </xf>
    <xf numFmtId="165" fontId="15" fillId="2" borderId="39" xfId="1" applyNumberFormat="1" applyFont="1" applyFill="1" applyBorder="1" applyAlignment="1">
      <alignment horizontal="right"/>
    </xf>
    <xf numFmtId="166" fontId="10" fillId="3" borderId="28" xfId="9" applyNumberFormat="1" applyFont="1" applyFill="1" applyBorder="1" applyAlignment="1">
      <alignment vertical="center"/>
    </xf>
    <xf numFmtId="10" fontId="7" fillId="4" borderId="25" xfId="5" applyNumberFormat="1" applyFont="1" applyFill="1" applyBorder="1" applyAlignment="1">
      <alignment vertical="center" wrapText="1"/>
    </xf>
    <xf numFmtId="166" fontId="7" fillId="4" borderId="26" xfId="9" applyNumberFormat="1" applyFont="1" applyFill="1" applyBorder="1" applyAlignment="1">
      <alignment vertical="center"/>
    </xf>
    <xf numFmtId="0" fontId="16" fillId="3" borderId="0" xfId="2" applyFont="1" applyFill="1"/>
    <xf numFmtId="0" fontId="5" fillId="4" borderId="4" xfId="5" applyFont="1" applyFill="1" applyBorder="1" applyAlignment="1">
      <alignment horizontal="center" vertical="center" wrapText="1"/>
    </xf>
    <xf numFmtId="166" fontId="5" fillId="4" borderId="30" xfId="5" applyNumberFormat="1" applyFont="1" applyFill="1" applyBorder="1" applyAlignment="1">
      <alignment vertical="center" wrapText="1"/>
    </xf>
    <xf numFmtId="0" fontId="5" fillId="4" borderId="27" xfId="9" applyFont="1" applyFill="1" applyBorder="1" applyAlignment="1">
      <alignment horizontal="center" vertical="center"/>
    </xf>
    <xf numFmtId="166" fontId="5" fillId="4" borderId="28" xfId="5" applyNumberFormat="1" applyFont="1" applyFill="1" applyBorder="1" applyAlignment="1">
      <alignment vertical="center" wrapText="1"/>
    </xf>
    <xf numFmtId="165" fontId="7" fillId="4" borderId="27" xfId="5" applyNumberFormat="1" applyFont="1" applyFill="1" applyBorder="1" applyAlignment="1">
      <alignment vertical="center" wrapText="1"/>
    </xf>
    <xf numFmtId="0" fontId="2" fillId="2" borderId="4" xfId="5" applyFont="1" applyFill="1" applyBorder="1" applyAlignment="1">
      <alignment horizontal="left" vertical="center" wrapText="1"/>
    </xf>
    <xf numFmtId="10" fontId="5" fillId="3" borderId="4" xfId="10" applyNumberFormat="1" applyFont="1" applyFill="1" applyBorder="1" applyAlignment="1">
      <alignment vertical="center"/>
    </xf>
    <xf numFmtId="4" fontId="5" fillId="3" borderId="30" xfId="9" quotePrefix="1" applyNumberFormat="1" applyFont="1" applyFill="1" applyBorder="1" applyAlignment="1">
      <alignment horizontal="right" vertical="center"/>
    </xf>
    <xf numFmtId="167" fontId="3" fillId="3" borderId="0" xfId="2" applyNumberFormat="1" applyFont="1" applyFill="1"/>
    <xf numFmtId="165" fontId="6" fillId="4" borderId="27" xfId="5" applyNumberFormat="1" applyFont="1" applyFill="1" applyBorder="1" applyAlignment="1">
      <alignment vertical="center" wrapText="1"/>
    </xf>
    <xf numFmtId="166" fontId="6" fillId="4" borderId="28" xfId="9" applyNumberFormat="1" applyFont="1" applyFill="1" applyBorder="1" applyAlignment="1">
      <alignment vertical="center"/>
    </xf>
    <xf numFmtId="0" fontId="6" fillId="4" borderId="18" xfId="5" applyFont="1" applyFill="1" applyBorder="1" applyAlignment="1">
      <alignment vertical="center" wrapText="1"/>
    </xf>
    <xf numFmtId="166" fontId="7" fillId="4" borderId="30" xfId="9" applyNumberFormat="1" applyFont="1" applyFill="1" applyBorder="1" applyAlignment="1">
      <alignment vertical="center"/>
    </xf>
    <xf numFmtId="0" fontId="6" fillId="3" borderId="7" xfId="5" applyFont="1" applyFill="1" applyBorder="1" applyAlignment="1">
      <alignment horizontal="right" vertical="center" wrapText="1"/>
    </xf>
    <xf numFmtId="0" fontId="6" fillId="3" borderId="8" xfId="5" applyFont="1" applyFill="1" applyBorder="1" applyAlignment="1">
      <alignment horizontal="right" vertical="center" wrapText="1"/>
    </xf>
    <xf numFmtId="166" fontId="7" fillId="3" borderId="9" xfId="9" applyNumberFormat="1" applyFont="1" applyFill="1" applyBorder="1" applyAlignment="1">
      <alignment vertical="center"/>
    </xf>
    <xf numFmtId="0" fontId="2" fillId="2" borderId="16" xfId="5" applyFont="1" applyFill="1" applyBorder="1" applyAlignment="1">
      <alignment vertical="center" wrapText="1"/>
    </xf>
    <xf numFmtId="0" fontId="2" fillId="2" borderId="17" xfId="5" applyFont="1" applyFill="1" applyBorder="1" applyAlignment="1">
      <alignment vertical="center" wrapText="1"/>
    </xf>
    <xf numFmtId="0" fontId="2" fillId="2" borderId="18" xfId="5" applyFont="1" applyFill="1" applyBorder="1" applyAlignment="1">
      <alignment vertical="center" wrapText="1"/>
    </xf>
    <xf numFmtId="0" fontId="14" fillId="3" borderId="4" xfId="9" quotePrefix="1" applyFont="1" applyFill="1" applyBorder="1" applyAlignment="1">
      <alignment vertical="center"/>
    </xf>
    <xf numFmtId="166" fontId="14" fillId="3" borderId="30" xfId="9" applyNumberFormat="1" applyFont="1" applyFill="1" applyBorder="1" applyAlignment="1">
      <alignment vertical="center"/>
    </xf>
    <xf numFmtId="0" fontId="14" fillId="3" borderId="4" xfId="9" applyFont="1" applyFill="1" applyBorder="1"/>
    <xf numFmtId="166" fontId="14" fillId="3" borderId="30" xfId="9" quotePrefix="1" applyNumberFormat="1" applyFont="1" applyFill="1" applyBorder="1" applyAlignment="1">
      <alignment vertical="center"/>
    </xf>
    <xf numFmtId="0" fontId="6" fillId="4" borderId="27" xfId="5" applyFont="1" applyFill="1" applyBorder="1" applyAlignment="1">
      <alignment vertical="center" wrapText="1"/>
    </xf>
    <xf numFmtId="0" fontId="17" fillId="2" borderId="25" xfId="5" applyFont="1" applyFill="1" applyBorder="1" applyAlignment="1">
      <alignment horizontal="center" vertical="center" wrapText="1"/>
    </xf>
    <xf numFmtId="166" fontId="17" fillId="2" borderId="26" xfId="5" applyNumberFormat="1" applyFont="1" applyFill="1" applyBorder="1" applyAlignment="1">
      <alignment vertical="center" wrapText="1"/>
    </xf>
    <xf numFmtId="0" fontId="2" fillId="2" borderId="15" xfId="5" applyFont="1" applyFill="1" applyBorder="1" applyAlignment="1">
      <alignment horizontal="center" vertical="center" wrapText="1"/>
    </xf>
    <xf numFmtId="0" fontId="17" fillId="2" borderId="4" xfId="5" applyFont="1" applyFill="1" applyBorder="1" applyAlignment="1">
      <alignment horizontal="center" vertical="center" wrapText="1"/>
    </xf>
    <xf numFmtId="166" fontId="17" fillId="2" borderId="30" xfId="5" applyNumberFormat="1" applyFont="1" applyFill="1" applyBorder="1" applyAlignment="1">
      <alignment vertical="center" wrapText="1"/>
    </xf>
    <xf numFmtId="0" fontId="7" fillId="4" borderId="27" xfId="9" applyFont="1" applyFill="1" applyBorder="1" applyAlignment="1">
      <alignment horizontal="center" vertical="center"/>
    </xf>
    <xf numFmtId="166" fontId="7" fillId="4" borderId="28" xfId="5" applyNumberFormat="1" applyFont="1" applyFill="1" applyBorder="1" applyAlignment="1">
      <alignment vertical="center" wrapText="1"/>
    </xf>
    <xf numFmtId="168" fontId="18" fillId="2" borderId="4" xfId="10" applyNumberFormat="1" applyFont="1" applyFill="1" applyBorder="1" applyAlignment="1">
      <alignment vertical="center"/>
    </xf>
    <xf numFmtId="166" fontId="6" fillId="3" borderId="30" xfId="9" applyNumberFormat="1" applyFont="1" applyFill="1" applyBorder="1" applyAlignment="1">
      <alignment vertical="center"/>
    </xf>
    <xf numFmtId="169" fontId="18" fillId="2" borderId="4" xfId="9" applyNumberFormat="1" applyFont="1" applyFill="1" applyBorder="1" applyAlignment="1">
      <alignment vertical="center"/>
    </xf>
    <xf numFmtId="170" fontId="18" fillId="2" borderId="4" xfId="9" applyNumberFormat="1" applyFont="1" applyFill="1" applyBorder="1" applyAlignment="1">
      <alignment vertical="center"/>
    </xf>
    <xf numFmtId="166" fontId="10" fillId="3" borderId="30" xfId="11" applyNumberFormat="1" applyFont="1" applyFill="1" applyBorder="1" applyAlignment="1">
      <alignment horizontal="right" vertical="center"/>
    </xf>
    <xf numFmtId="0" fontId="2" fillId="2" borderId="15" xfId="5" applyFont="1" applyFill="1" applyBorder="1" applyAlignment="1">
      <alignment vertical="center" wrapText="1"/>
    </xf>
    <xf numFmtId="165" fontId="18" fillId="2" borderId="4" xfId="10" applyNumberFormat="1" applyFont="1" applyFill="1" applyBorder="1" applyAlignment="1">
      <alignment vertical="center"/>
    </xf>
    <xf numFmtId="0" fontId="17" fillId="2" borderId="4" xfId="9" applyFont="1" applyFill="1" applyBorder="1" applyAlignment="1">
      <alignment vertical="center"/>
    </xf>
    <xf numFmtId="166" fontId="7" fillId="3" borderId="30" xfId="9" applyNumberFormat="1" applyFont="1" applyFill="1" applyBorder="1" applyAlignment="1">
      <alignment vertical="center"/>
    </xf>
    <xf numFmtId="0" fontId="18" fillId="2" borderId="4" xfId="5" applyFont="1" applyFill="1" applyBorder="1" applyAlignment="1">
      <alignment vertical="center"/>
    </xf>
    <xf numFmtId="165" fontId="17" fillId="2" borderId="4" xfId="9" applyNumberFormat="1" applyFont="1" applyFill="1" applyBorder="1" applyAlignment="1">
      <alignment vertical="center"/>
    </xf>
    <xf numFmtId="0" fontId="5" fillId="3" borderId="15" xfId="5" applyFont="1" applyFill="1" applyBorder="1" applyAlignment="1">
      <alignment horizontal="center" vertical="center" wrapText="1"/>
    </xf>
    <xf numFmtId="0" fontId="19" fillId="3" borderId="0" xfId="2" applyFont="1" applyFill="1"/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16" xfId="3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0" fontId="2" fillId="2" borderId="18" xfId="3" applyFont="1" applyFill="1" applyBorder="1" applyAlignment="1">
      <alignment horizontal="left" vertical="center" wrapText="1"/>
    </xf>
    <xf numFmtId="0" fontId="7" fillId="3" borderId="16" xfId="3" applyFont="1" applyFill="1" applyBorder="1" applyAlignment="1">
      <alignment horizontal="center" vertical="center" wrapText="1"/>
    </xf>
    <xf numFmtId="0" fontId="7" fillId="3" borderId="17" xfId="3" applyFont="1" applyFill="1" applyBorder="1" applyAlignment="1">
      <alignment horizontal="center" vertical="center" wrapText="1"/>
    </xf>
    <xf numFmtId="0" fontId="7" fillId="3" borderId="1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left" vertical="center" wrapText="1"/>
    </xf>
    <xf numFmtId="0" fontId="2" fillId="2" borderId="22" xfId="3" applyFont="1" applyFill="1" applyBorder="1" applyAlignment="1">
      <alignment horizontal="left" vertical="center" wrapText="1"/>
    </xf>
    <xf numFmtId="0" fontId="2" fillId="2" borderId="23" xfId="3" applyFont="1" applyFill="1" applyBorder="1" applyAlignment="1">
      <alignment horizontal="left" vertical="center" wrapText="1"/>
    </xf>
    <xf numFmtId="0" fontId="7" fillId="3" borderId="21" xfId="3" applyFont="1" applyFill="1" applyBorder="1" applyAlignment="1">
      <alignment horizontal="center" vertical="center" wrapText="1"/>
    </xf>
    <xf numFmtId="0" fontId="7" fillId="3" borderId="22" xfId="3" applyFont="1" applyFill="1" applyBorder="1" applyAlignment="1">
      <alignment horizontal="center" vertical="center" wrapText="1"/>
    </xf>
    <xf numFmtId="0" fontId="7" fillId="3" borderId="24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/>
    </xf>
    <xf numFmtId="0" fontId="2" fillId="2" borderId="25" xfId="4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left" vertical="center"/>
    </xf>
    <xf numFmtId="0" fontId="5" fillId="3" borderId="0" xfId="3" applyFont="1" applyFill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left" vertical="center" wrapText="1"/>
    </xf>
    <xf numFmtId="0" fontId="2" fillId="2" borderId="12" xfId="3" applyFont="1" applyFill="1" applyBorder="1" applyAlignment="1">
      <alignment horizontal="left" vertical="center" wrapText="1"/>
    </xf>
    <xf numFmtId="0" fontId="2" fillId="2" borderId="13" xfId="3" applyFont="1" applyFill="1" applyBorder="1" applyAlignment="1">
      <alignment horizontal="left" vertical="center" wrapText="1"/>
    </xf>
    <xf numFmtId="14" fontId="6" fillId="3" borderId="11" xfId="2" quotePrefix="1" applyNumberFormat="1" applyFont="1" applyFill="1" applyBorder="1" applyAlignment="1">
      <alignment horizontal="center" vertical="center"/>
    </xf>
    <xf numFmtId="14" fontId="6" fillId="3" borderId="12" xfId="2" applyNumberFormat="1" applyFont="1" applyFill="1" applyBorder="1" applyAlignment="1">
      <alignment horizontal="center" vertical="center"/>
    </xf>
    <xf numFmtId="14" fontId="6" fillId="3" borderId="14" xfId="2" applyNumberFormat="1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left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30" xfId="4" applyFont="1" applyFill="1" applyBorder="1" applyAlignment="1">
      <alignment horizontal="center" vertical="center" wrapText="1"/>
    </xf>
    <xf numFmtId="164" fontId="7" fillId="3" borderId="4" xfId="4" applyNumberFormat="1" applyFont="1" applyFill="1" applyBorder="1" applyAlignment="1">
      <alignment horizontal="center" vertical="center" wrapText="1"/>
    </xf>
    <xf numFmtId="164" fontId="7" fillId="3" borderId="30" xfId="4" applyNumberFormat="1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7" fillId="4" borderId="30" xfId="4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/>
    </xf>
    <xf numFmtId="0" fontId="8" fillId="3" borderId="27" xfId="2" applyFont="1" applyFill="1" applyBorder="1" applyAlignment="1">
      <alignment horizontal="center" vertical="center"/>
    </xf>
    <xf numFmtId="3" fontId="8" fillId="3" borderId="27" xfId="4" applyNumberFormat="1" applyFont="1" applyFill="1" applyBorder="1" applyAlignment="1">
      <alignment horizontal="center" vertical="center" wrapText="1"/>
    </xf>
    <xf numFmtId="0" fontId="8" fillId="3" borderId="27" xfId="4" applyFont="1" applyFill="1" applyBorder="1" applyAlignment="1">
      <alignment horizontal="center" vertical="center" wrapText="1"/>
    </xf>
    <xf numFmtId="0" fontId="8" fillId="3" borderId="28" xfId="4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29" xfId="5" applyFont="1" applyFill="1" applyBorder="1" applyAlignment="1">
      <alignment horizontal="center" vertical="center" wrapText="1"/>
    </xf>
    <xf numFmtId="0" fontId="2" fillId="2" borderId="12" xfId="5" applyFont="1" applyFill="1" applyBorder="1" applyAlignment="1">
      <alignment horizontal="center" vertical="center" wrapText="1"/>
    </xf>
    <xf numFmtId="0" fontId="2" fillId="2" borderId="14" xfId="5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vertical="center"/>
    </xf>
    <xf numFmtId="0" fontId="9" fillId="2" borderId="17" xfId="2" applyFont="1" applyFill="1" applyBorder="1" applyAlignment="1">
      <alignment vertical="center"/>
    </xf>
    <xf numFmtId="0" fontId="9" fillId="2" borderId="18" xfId="2" applyFont="1" applyFill="1" applyBorder="1" applyAlignment="1">
      <alignment vertical="center"/>
    </xf>
    <xf numFmtId="0" fontId="9" fillId="2" borderId="16" xfId="5" applyFont="1" applyFill="1" applyBorder="1" applyAlignment="1">
      <alignment vertical="center" wrapText="1"/>
    </xf>
    <xf numFmtId="0" fontId="9" fillId="2" borderId="17" xfId="5" applyFont="1" applyFill="1" applyBorder="1" applyAlignment="1">
      <alignment vertical="center" wrapText="1"/>
    </xf>
    <xf numFmtId="0" fontId="9" fillId="2" borderId="18" xfId="5" applyFont="1" applyFill="1" applyBorder="1" applyAlignment="1">
      <alignment vertical="center" wrapText="1"/>
    </xf>
    <xf numFmtId="165" fontId="2" fillId="2" borderId="31" xfId="6" applyNumberFormat="1" applyFont="1" applyFill="1" applyBorder="1" applyAlignment="1">
      <alignment horizontal="center" vertical="center"/>
    </xf>
    <xf numFmtId="165" fontId="2" fillId="2" borderId="17" xfId="6" applyNumberFormat="1" applyFont="1" applyFill="1" applyBorder="1" applyAlignment="1">
      <alignment horizontal="center" vertical="center"/>
    </xf>
    <xf numFmtId="165" fontId="2" fillId="2" borderId="18" xfId="6" applyNumberFormat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left" vertical="center"/>
    </xf>
    <xf numFmtId="15" fontId="7" fillId="3" borderId="4" xfId="2" applyNumberFormat="1" applyFont="1" applyFill="1" applyBorder="1" applyAlignment="1">
      <alignment horizontal="center" vertical="center"/>
    </xf>
    <xf numFmtId="15" fontId="7" fillId="3" borderId="30" xfId="2" applyNumberFormat="1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/>
    </xf>
    <xf numFmtId="0" fontId="7" fillId="4" borderId="27" xfId="5" applyFont="1" applyFill="1" applyBorder="1" applyAlignment="1">
      <alignment horizontal="center" vertical="center"/>
    </xf>
    <xf numFmtId="0" fontId="7" fillId="4" borderId="28" xfId="5" applyFont="1" applyFill="1" applyBorder="1" applyAlignment="1">
      <alignment horizontal="center" vertical="center"/>
    </xf>
    <xf numFmtId="0" fontId="2" fillId="2" borderId="11" xfId="5" applyFont="1" applyFill="1" applyBorder="1" applyAlignment="1">
      <alignment horizontal="center" vertical="center" wrapText="1"/>
    </xf>
    <xf numFmtId="0" fontId="2" fillId="2" borderId="13" xfId="5" applyFont="1" applyFill="1" applyBorder="1" applyAlignment="1">
      <alignment horizontal="center" vertical="center" wrapText="1"/>
    </xf>
    <xf numFmtId="0" fontId="2" fillId="2" borderId="16" xfId="5" applyFont="1" applyFill="1" applyBorder="1" applyAlignment="1">
      <alignment horizontal="left" vertical="center" wrapText="1"/>
    </xf>
    <xf numFmtId="0" fontId="2" fillId="2" borderId="17" xfId="5" applyFont="1" applyFill="1" applyBorder="1" applyAlignment="1">
      <alignment horizontal="left" vertical="center" wrapText="1"/>
    </xf>
    <xf numFmtId="0" fontId="2" fillId="2" borderId="18" xfId="5" applyFont="1" applyFill="1" applyBorder="1" applyAlignment="1">
      <alignment horizontal="left" vertical="center" wrapText="1"/>
    </xf>
    <xf numFmtId="0" fontId="6" fillId="4" borderId="33" xfId="5" applyFont="1" applyFill="1" applyBorder="1" applyAlignment="1">
      <alignment horizontal="right" vertical="center" wrapText="1"/>
    </xf>
    <xf numFmtId="0" fontId="6" fillId="4" borderId="34" xfId="5" applyFont="1" applyFill="1" applyBorder="1" applyAlignment="1">
      <alignment horizontal="right" vertical="center" wrapText="1"/>
    </xf>
    <xf numFmtId="0" fontId="6" fillId="4" borderId="1" xfId="5" applyFont="1" applyFill="1" applyBorder="1" applyAlignment="1">
      <alignment horizontal="center" vertical="center"/>
    </xf>
    <xf numFmtId="0" fontId="6" fillId="4" borderId="2" xfId="5" applyFont="1" applyFill="1" applyBorder="1" applyAlignment="1">
      <alignment horizontal="center" vertical="center"/>
    </xf>
    <xf numFmtId="0" fontId="6" fillId="4" borderId="3" xfId="5" applyFont="1" applyFill="1" applyBorder="1" applyAlignment="1">
      <alignment horizontal="center" vertical="center"/>
    </xf>
    <xf numFmtId="0" fontId="2" fillId="2" borderId="25" xfId="5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justify" vertical="center" wrapText="1"/>
    </xf>
    <xf numFmtId="0" fontId="6" fillId="4" borderId="32" xfId="5" applyFont="1" applyFill="1" applyBorder="1" applyAlignment="1">
      <alignment horizontal="right" vertical="center" wrapText="1"/>
    </xf>
    <xf numFmtId="0" fontId="6" fillId="4" borderId="22" xfId="5" applyFont="1" applyFill="1" applyBorder="1" applyAlignment="1">
      <alignment horizontal="right" vertical="center" wrapText="1"/>
    </xf>
    <xf numFmtId="0" fontId="6" fillId="4" borderId="23" xfId="5" applyFont="1" applyFill="1" applyBorder="1" applyAlignment="1">
      <alignment horizontal="right" vertical="center" wrapText="1"/>
    </xf>
    <xf numFmtId="0" fontId="7" fillId="4" borderId="1" xfId="5" applyFont="1" applyFill="1" applyBorder="1" applyAlignment="1">
      <alignment horizontal="center" vertical="center"/>
    </xf>
    <xf numFmtId="0" fontId="7" fillId="4" borderId="2" xfId="5" applyFont="1" applyFill="1" applyBorder="1" applyAlignment="1">
      <alignment horizontal="center" vertical="center"/>
    </xf>
    <xf numFmtId="0" fontId="7" fillId="4" borderId="3" xfId="5" applyFont="1" applyFill="1" applyBorder="1" applyAlignment="1">
      <alignment horizontal="center" vertical="center"/>
    </xf>
    <xf numFmtId="0" fontId="6" fillId="4" borderId="5" xfId="5" applyFont="1" applyFill="1" applyBorder="1" applyAlignment="1">
      <alignment horizontal="center" vertical="center"/>
    </xf>
    <xf numFmtId="0" fontId="6" fillId="4" borderId="0" xfId="5" applyFont="1" applyFill="1" applyAlignment="1">
      <alignment horizontal="center" vertical="center"/>
    </xf>
    <xf numFmtId="0" fontId="6" fillId="4" borderId="6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justify" vertical="center" wrapText="1"/>
    </xf>
    <xf numFmtId="0" fontId="2" fillId="2" borderId="4" xfId="5" applyFont="1" applyFill="1" applyBorder="1" applyAlignment="1">
      <alignment horizontal="justify" vertical="center"/>
    </xf>
    <xf numFmtId="0" fontId="6" fillId="4" borderId="20" xfId="5" applyFont="1" applyFill="1" applyBorder="1" applyAlignment="1">
      <alignment horizontal="right" vertical="center" wrapText="1"/>
    </xf>
    <xf numFmtId="0" fontId="6" fillId="4" borderId="27" xfId="5" applyFont="1" applyFill="1" applyBorder="1" applyAlignment="1">
      <alignment horizontal="right" vertical="center" wrapText="1"/>
    </xf>
    <xf numFmtId="0" fontId="6" fillId="4" borderId="25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left" vertical="center" wrapText="1"/>
    </xf>
    <xf numFmtId="0" fontId="6" fillId="4" borderId="17" xfId="5" applyFont="1" applyFill="1" applyBorder="1" applyAlignment="1">
      <alignment horizontal="left" vertical="center" wrapText="1"/>
    </xf>
    <xf numFmtId="0" fontId="6" fillId="4" borderId="18" xfId="5" applyFont="1" applyFill="1" applyBorder="1" applyAlignment="1">
      <alignment horizontal="left" vertical="center" wrapText="1"/>
    </xf>
    <xf numFmtId="0" fontId="7" fillId="4" borderId="36" xfId="5" applyFont="1" applyFill="1" applyBorder="1" applyAlignment="1">
      <alignment horizontal="center" vertical="center"/>
    </xf>
    <xf numFmtId="0" fontId="7" fillId="4" borderId="37" xfId="5" applyFont="1" applyFill="1" applyBorder="1" applyAlignment="1">
      <alignment horizontal="center" vertical="center"/>
    </xf>
    <xf numFmtId="0" fontId="7" fillId="4" borderId="38" xfId="5" applyFont="1" applyFill="1" applyBorder="1" applyAlignment="1">
      <alignment horizontal="center" vertical="center"/>
    </xf>
    <xf numFmtId="0" fontId="6" fillId="4" borderId="20" xfId="5" applyFont="1" applyFill="1" applyBorder="1" applyAlignment="1">
      <alignment horizontal="right" vertical="center"/>
    </xf>
    <xf numFmtId="0" fontId="6" fillId="4" borderId="27" xfId="5" applyFont="1" applyFill="1" applyBorder="1" applyAlignment="1">
      <alignment horizontal="right" vertical="center"/>
    </xf>
    <xf numFmtId="0" fontId="2" fillId="2" borderId="21" xfId="5" applyFont="1" applyFill="1" applyBorder="1" applyAlignment="1">
      <alignment horizontal="justify" vertical="center" wrapText="1"/>
    </xf>
    <xf numFmtId="0" fontId="9" fillId="2" borderId="22" xfId="5" applyFont="1" applyFill="1" applyBorder="1" applyAlignment="1">
      <alignment horizontal="justify" vertical="center" wrapText="1"/>
    </xf>
    <xf numFmtId="0" fontId="9" fillId="2" borderId="23" xfId="5" applyFont="1" applyFill="1" applyBorder="1" applyAlignment="1">
      <alignment horizontal="justify" vertical="center" wrapText="1"/>
    </xf>
    <xf numFmtId="0" fontId="6" fillId="4" borderId="29" xfId="5" applyFont="1" applyFill="1" applyBorder="1" applyAlignment="1">
      <alignment horizontal="right" vertical="center" wrapText="1"/>
    </xf>
    <xf numFmtId="0" fontId="6" fillId="4" borderId="12" xfId="5" applyFont="1" applyFill="1" applyBorder="1" applyAlignment="1">
      <alignment horizontal="right" vertical="center" wrapText="1"/>
    </xf>
    <xf numFmtId="0" fontId="6" fillId="4" borderId="13" xfId="5" applyFont="1" applyFill="1" applyBorder="1" applyAlignment="1">
      <alignment horizontal="right" vertical="center" wrapText="1"/>
    </xf>
    <xf numFmtId="0" fontId="5" fillId="4" borderId="40" xfId="5" applyFont="1" applyFill="1" applyBorder="1" applyAlignment="1">
      <alignment horizontal="right" vertical="center" wrapText="1"/>
    </xf>
    <xf numFmtId="0" fontId="5" fillId="4" borderId="41" xfId="5" applyFont="1" applyFill="1" applyBorder="1" applyAlignment="1">
      <alignment horizontal="right" vertical="center" wrapText="1"/>
    </xf>
    <xf numFmtId="0" fontId="5" fillId="4" borderId="42" xfId="5" applyFont="1" applyFill="1" applyBorder="1" applyAlignment="1">
      <alignment horizontal="right" vertical="center" wrapText="1"/>
    </xf>
    <xf numFmtId="0" fontId="5" fillId="4" borderId="5" xfId="5" applyFont="1" applyFill="1" applyBorder="1" applyAlignment="1">
      <alignment horizontal="right" vertical="center" wrapText="1"/>
    </xf>
    <xf numFmtId="0" fontId="5" fillId="4" borderId="0" xfId="5" applyFont="1" applyFill="1" applyAlignment="1">
      <alignment horizontal="right" vertical="center" wrapText="1"/>
    </xf>
    <xf numFmtId="0" fontId="5" fillId="4" borderId="43" xfId="5" applyFont="1" applyFill="1" applyBorder="1" applyAlignment="1">
      <alignment horizontal="right" vertical="center" wrapText="1"/>
    </xf>
    <xf numFmtId="0" fontId="5" fillId="4" borderId="7" xfId="5" applyFont="1" applyFill="1" applyBorder="1" applyAlignment="1">
      <alignment horizontal="right" vertical="center" wrapText="1"/>
    </xf>
    <xf numFmtId="0" fontId="5" fillId="4" borderId="8" xfId="5" applyFont="1" applyFill="1" applyBorder="1" applyAlignment="1">
      <alignment horizontal="right" vertical="center" wrapText="1"/>
    </xf>
    <xf numFmtId="0" fontId="5" fillId="4" borderId="44" xfId="5" applyFont="1" applyFill="1" applyBorder="1" applyAlignment="1">
      <alignment horizontal="right" vertical="center" wrapText="1"/>
    </xf>
    <xf numFmtId="0" fontId="2" fillId="2" borderId="11" xfId="5" applyFont="1" applyFill="1" applyBorder="1" applyAlignment="1">
      <alignment horizontal="left" vertical="center"/>
    </xf>
    <xf numFmtId="0" fontId="2" fillId="2" borderId="12" xfId="5" applyFont="1" applyFill="1" applyBorder="1" applyAlignment="1">
      <alignment horizontal="left" vertical="center"/>
    </xf>
    <xf numFmtId="0" fontId="2" fillId="2" borderId="13" xfId="5" applyFont="1" applyFill="1" applyBorder="1" applyAlignment="1">
      <alignment horizontal="left" vertical="center"/>
    </xf>
    <xf numFmtId="0" fontId="2" fillId="2" borderId="25" xfId="5" applyFont="1" applyFill="1" applyBorder="1" applyAlignment="1">
      <alignment horizontal="justify" vertical="center" wrapText="1"/>
    </xf>
    <xf numFmtId="0" fontId="9" fillId="2" borderId="25" xfId="9" applyFont="1" applyFill="1" applyBorder="1" applyAlignment="1">
      <alignment horizontal="justify" vertical="center" wrapText="1"/>
    </xf>
    <xf numFmtId="0" fontId="9" fillId="2" borderId="4" xfId="5" applyFont="1" applyFill="1" applyBorder="1" applyAlignment="1">
      <alignment horizontal="justify" vertical="center" wrapText="1"/>
    </xf>
    <xf numFmtId="0" fontId="9" fillId="2" borderId="16" xfId="5" applyFont="1" applyFill="1" applyBorder="1" applyAlignment="1">
      <alignment horizontal="justify" vertical="center" wrapText="1"/>
    </xf>
    <xf numFmtId="0" fontId="9" fillId="2" borderId="17" xfId="5" applyFont="1" applyFill="1" applyBorder="1" applyAlignment="1">
      <alignment horizontal="justify" vertical="center" wrapText="1"/>
    </xf>
    <xf numFmtId="0" fontId="9" fillId="2" borderId="18" xfId="5" applyFont="1" applyFill="1" applyBorder="1" applyAlignment="1">
      <alignment horizontal="justify" vertical="center" wrapText="1"/>
    </xf>
    <xf numFmtId="0" fontId="2" fillId="2" borderId="16" xfId="5" applyFont="1" applyFill="1" applyBorder="1" applyAlignment="1">
      <alignment horizontal="justify" vertical="center" wrapText="1"/>
    </xf>
    <xf numFmtId="0" fontId="2" fillId="2" borderId="17" xfId="5" applyFont="1" applyFill="1" applyBorder="1" applyAlignment="1">
      <alignment horizontal="justify" vertical="center" wrapText="1"/>
    </xf>
    <xf numFmtId="0" fontId="2" fillId="2" borderId="18" xfId="5" applyFont="1" applyFill="1" applyBorder="1" applyAlignment="1">
      <alignment horizontal="justify" vertical="center" wrapText="1"/>
    </xf>
    <xf numFmtId="0" fontId="6" fillId="4" borderId="1" xfId="5" applyFont="1" applyFill="1" applyBorder="1" applyAlignment="1">
      <alignment horizontal="center" vertical="center" wrapText="1"/>
    </xf>
    <xf numFmtId="0" fontId="6" fillId="4" borderId="2" xfId="5" applyFont="1" applyFill="1" applyBorder="1" applyAlignment="1">
      <alignment horizontal="center" vertical="center" wrapText="1"/>
    </xf>
    <xf numFmtId="0" fontId="6" fillId="4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16" xfId="5" applyFont="1" applyFill="1" applyBorder="1" applyAlignment="1">
      <alignment vertical="center" wrapText="1"/>
    </xf>
    <xf numFmtId="0" fontId="2" fillId="2" borderId="17" xfId="5" applyFont="1" applyFill="1" applyBorder="1" applyAlignment="1">
      <alignment vertical="center" wrapText="1"/>
    </xf>
    <xf numFmtId="0" fontId="2" fillId="2" borderId="18" xfId="5" applyFont="1" applyFill="1" applyBorder="1" applyAlignment="1">
      <alignment vertical="center" wrapText="1"/>
    </xf>
    <xf numFmtId="0" fontId="2" fillId="2" borderId="10" xfId="5" applyFont="1" applyFill="1" applyBorder="1" applyAlignment="1">
      <alignment horizontal="center" vertical="center" wrapText="1"/>
    </xf>
    <xf numFmtId="0" fontId="2" fillId="2" borderId="15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2" fillId="3" borderId="45" xfId="5" applyFont="1" applyFill="1" applyBorder="1" applyAlignment="1">
      <alignment horizontal="center" vertical="center" wrapText="1"/>
    </xf>
    <xf numFmtId="0" fontId="2" fillId="3" borderId="46" xfId="5" applyFont="1" applyFill="1" applyBorder="1" applyAlignment="1">
      <alignment horizontal="center" vertical="center" wrapText="1"/>
    </xf>
    <xf numFmtId="0" fontId="2" fillId="3" borderId="47" xfId="5" applyFont="1" applyFill="1" applyBorder="1" applyAlignment="1">
      <alignment horizontal="center" vertical="center" wrapText="1"/>
    </xf>
    <xf numFmtId="0" fontId="6" fillId="4" borderId="31" xfId="5" applyFont="1" applyFill="1" applyBorder="1" applyAlignment="1">
      <alignment horizontal="right" vertical="center" wrapText="1"/>
    </xf>
    <xf numFmtId="0" fontId="6" fillId="4" borderId="17" xfId="5" applyFont="1" applyFill="1" applyBorder="1" applyAlignment="1">
      <alignment horizontal="right" vertical="center" wrapText="1"/>
    </xf>
    <xf numFmtId="0" fontId="6" fillId="4" borderId="18" xfId="5" applyFont="1" applyFill="1" applyBorder="1" applyAlignment="1">
      <alignment horizontal="right" vertical="center" wrapText="1"/>
    </xf>
    <xf numFmtId="0" fontId="7" fillId="4" borderId="45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" fillId="2" borderId="16" xfId="5" applyFont="1" applyFill="1" applyBorder="1" applyAlignment="1">
      <alignment vertical="center"/>
    </xf>
    <xf numFmtId="0" fontId="2" fillId="2" borderId="17" xfId="5" applyFont="1" applyFill="1" applyBorder="1" applyAlignment="1">
      <alignment vertical="center"/>
    </xf>
    <xf numFmtId="0" fontId="2" fillId="2" borderId="18" xfId="5" applyFont="1" applyFill="1" applyBorder="1" applyAlignment="1">
      <alignment vertical="center"/>
    </xf>
    <xf numFmtId="0" fontId="2" fillId="2" borderId="4" xfId="9" applyFont="1" applyFill="1" applyBorder="1" applyAlignment="1">
      <alignment horizontal="center" vertical="center"/>
    </xf>
    <xf numFmtId="0" fontId="20" fillId="4" borderId="20" xfId="5" applyFont="1" applyFill="1" applyBorder="1" applyAlignment="1">
      <alignment horizontal="right" vertical="center" wrapText="1"/>
    </xf>
    <xf numFmtId="0" fontId="20" fillId="4" borderId="27" xfId="5" applyFont="1" applyFill="1" applyBorder="1" applyAlignment="1">
      <alignment horizontal="right" vertical="center" wrapText="1"/>
    </xf>
    <xf numFmtId="0" fontId="2" fillId="2" borderId="31" xfId="5" applyFont="1" applyFill="1" applyBorder="1" applyAlignment="1">
      <alignment horizontal="right" vertical="center" wrapText="1"/>
    </xf>
    <xf numFmtId="0" fontId="2" fillId="2" borderId="17" xfId="5" applyFont="1" applyFill="1" applyBorder="1" applyAlignment="1">
      <alignment horizontal="right" vertical="center" wrapText="1"/>
    </xf>
    <xf numFmtId="0" fontId="2" fillId="2" borderId="18" xfId="5" applyFont="1" applyFill="1" applyBorder="1" applyAlignment="1">
      <alignment horizontal="right" vertical="center" wrapText="1"/>
    </xf>
    <xf numFmtId="0" fontId="2" fillId="2" borderId="16" xfId="9" applyFont="1" applyFill="1" applyBorder="1" applyAlignment="1">
      <alignment horizontal="right" vertical="center"/>
    </xf>
    <xf numFmtId="0" fontId="2" fillId="2" borderId="17" xfId="9" applyFont="1" applyFill="1" applyBorder="1" applyAlignment="1">
      <alignment horizontal="right" vertical="center"/>
    </xf>
    <xf numFmtId="0" fontId="2" fillId="2" borderId="18" xfId="9" applyFont="1" applyFill="1" applyBorder="1" applyAlignment="1">
      <alignment horizontal="right" vertical="center"/>
    </xf>
    <xf numFmtId="0" fontId="6" fillId="3" borderId="45" xfId="5" applyFont="1" applyFill="1" applyBorder="1" applyAlignment="1">
      <alignment horizontal="center" vertical="center" wrapText="1"/>
    </xf>
    <xf numFmtId="0" fontId="6" fillId="3" borderId="46" xfId="5" applyFont="1" applyFill="1" applyBorder="1" applyAlignment="1">
      <alignment horizontal="center" vertical="center" wrapText="1"/>
    </xf>
    <xf numFmtId="0" fontId="6" fillId="3" borderId="47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</cellXfs>
  <cellStyles count="12">
    <cellStyle name="Moeda 9 4" xfId="11" xr:uid="{7184FFF7-FCFA-4D09-957A-3D5923A41A21}"/>
    <cellStyle name="Normal" xfId="0" builtinId="0"/>
    <cellStyle name="Normal 10 4" xfId="2" xr:uid="{25641C7C-411F-452F-82A3-D491FF045F8A}"/>
    <cellStyle name="Normal 10 5" xfId="9" xr:uid="{D4FC6969-44DB-4F13-902D-E70AE9BE1820}"/>
    <cellStyle name="Normal 2 2 2 2" xfId="5" xr:uid="{E10A61D3-6B1B-464B-992F-7EB41DEEEBA6}"/>
    <cellStyle name="Normal 4 2" xfId="3" xr:uid="{99E4B713-44C5-4666-88DE-00DE0E1AA4D9}"/>
    <cellStyle name="Normal 5 2" xfId="4" xr:uid="{4D104AEE-55C6-47B2-826C-D0CD31F2EAE6}"/>
    <cellStyle name="Porcentagem" xfId="1" builtinId="5"/>
    <cellStyle name="Porcentagem 6 2" xfId="7" xr:uid="{8CA85B9F-922B-48F3-A2DE-53987A12C342}"/>
    <cellStyle name="Porcentagem 6 3" xfId="6" xr:uid="{28760A9C-944E-437F-B8DA-7813F4DF6541}"/>
    <cellStyle name="Porcentagem 6 4" xfId="10" xr:uid="{351FC3D0-048C-4D16-9F0D-8C5F6250A4FC}"/>
    <cellStyle name="Vírgula 4 3" xfId="8" xr:uid="{5DFE117E-CF3C-42C2-9257-7211003CD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0112-26DE-40A6-8F1F-98AFBC870CCE}">
  <dimension ref="A1:H139"/>
  <sheetViews>
    <sheetView tabSelected="1" workbookViewId="0">
      <selection activeCell="O13" sqref="O13"/>
    </sheetView>
  </sheetViews>
  <sheetFormatPr defaultColWidth="9.109375" defaultRowHeight="15.6" x14ac:dyDescent="0.3"/>
  <cols>
    <col min="1" max="1" width="5.6640625" style="1" customWidth="1"/>
    <col min="2" max="2" width="24.44140625" style="1" customWidth="1"/>
    <col min="3" max="3" width="15.33203125" style="1" customWidth="1"/>
    <col min="4" max="4" width="18.109375" style="1" customWidth="1"/>
    <col min="5" max="5" width="24.5546875" style="1" customWidth="1"/>
    <col min="6" max="6" width="12.77734375" style="1" bestFit="1" customWidth="1"/>
    <col min="7" max="7" width="21" style="1" customWidth="1"/>
    <col min="8" max="8" width="13.33203125" style="1" bestFit="1" customWidth="1"/>
    <col min="9" max="251" width="9.109375" style="1"/>
    <col min="252" max="252" width="5.6640625" style="1" customWidth="1"/>
    <col min="253" max="253" width="24.44140625" style="1" customWidth="1"/>
    <col min="254" max="254" width="15.33203125" style="1" customWidth="1"/>
    <col min="255" max="255" width="18.109375" style="1" customWidth="1"/>
    <col min="256" max="256" width="24.5546875" style="1" customWidth="1"/>
    <col min="257" max="257" width="12.77734375" style="1" bestFit="1" customWidth="1"/>
    <col min="258" max="258" width="21" style="1" customWidth="1"/>
    <col min="259" max="259" width="13.33203125" style="1" bestFit="1" customWidth="1"/>
    <col min="260" max="260" width="7" style="1" bestFit="1" customWidth="1"/>
    <col min="261" max="261" width="27.21875" style="1" customWidth="1"/>
    <col min="262" max="263" width="7" style="1" bestFit="1" customWidth="1"/>
    <col min="264" max="507" width="9.109375" style="1"/>
    <col min="508" max="508" width="5.6640625" style="1" customWidth="1"/>
    <col min="509" max="509" width="24.44140625" style="1" customWidth="1"/>
    <col min="510" max="510" width="15.33203125" style="1" customWidth="1"/>
    <col min="511" max="511" width="18.109375" style="1" customWidth="1"/>
    <col min="512" max="512" width="24.5546875" style="1" customWidth="1"/>
    <col min="513" max="513" width="12.77734375" style="1" bestFit="1" customWidth="1"/>
    <col min="514" max="514" width="21" style="1" customWidth="1"/>
    <col min="515" max="515" width="13.33203125" style="1" bestFit="1" customWidth="1"/>
    <col min="516" max="516" width="7" style="1" bestFit="1" customWidth="1"/>
    <col min="517" max="517" width="27.21875" style="1" customWidth="1"/>
    <col min="518" max="519" width="7" style="1" bestFit="1" customWidth="1"/>
    <col min="520" max="763" width="9.109375" style="1"/>
    <col min="764" max="764" width="5.6640625" style="1" customWidth="1"/>
    <col min="765" max="765" width="24.44140625" style="1" customWidth="1"/>
    <col min="766" max="766" width="15.33203125" style="1" customWidth="1"/>
    <col min="767" max="767" width="18.109375" style="1" customWidth="1"/>
    <col min="768" max="768" width="24.5546875" style="1" customWidth="1"/>
    <col min="769" max="769" width="12.77734375" style="1" bestFit="1" customWidth="1"/>
    <col min="770" max="770" width="21" style="1" customWidth="1"/>
    <col min="771" max="771" width="13.33203125" style="1" bestFit="1" customWidth="1"/>
    <col min="772" max="772" width="7" style="1" bestFit="1" customWidth="1"/>
    <col min="773" max="773" width="27.21875" style="1" customWidth="1"/>
    <col min="774" max="775" width="7" style="1" bestFit="1" customWidth="1"/>
    <col min="776" max="1019" width="9.109375" style="1"/>
    <col min="1020" max="1020" width="5.6640625" style="1" customWidth="1"/>
    <col min="1021" max="1021" width="24.44140625" style="1" customWidth="1"/>
    <col min="1022" max="1022" width="15.33203125" style="1" customWidth="1"/>
    <col min="1023" max="1023" width="18.109375" style="1" customWidth="1"/>
    <col min="1024" max="1024" width="24.5546875" style="1" customWidth="1"/>
    <col min="1025" max="1025" width="12.77734375" style="1" bestFit="1" customWidth="1"/>
    <col min="1026" max="1026" width="21" style="1" customWidth="1"/>
    <col min="1027" max="1027" width="13.33203125" style="1" bestFit="1" customWidth="1"/>
    <col min="1028" max="1028" width="7" style="1" bestFit="1" customWidth="1"/>
    <col min="1029" max="1029" width="27.21875" style="1" customWidth="1"/>
    <col min="1030" max="1031" width="7" style="1" bestFit="1" customWidth="1"/>
    <col min="1032" max="1275" width="9.109375" style="1"/>
    <col min="1276" max="1276" width="5.6640625" style="1" customWidth="1"/>
    <col min="1277" max="1277" width="24.44140625" style="1" customWidth="1"/>
    <col min="1278" max="1278" width="15.33203125" style="1" customWidth="1"/>
    <col min="1279" max="1279" width="18.109375" style="1" customWidth="1"/>
    <col min="1280" max="1280" width="24.5546875" style="1" customWidth="1"/>
    <col min="1281" max="1281" width="12.77734375" style="1" bestFit="1" customWidth="1"/>
    <col min="1282" max="1282" width="21" style="1" customWidth="1"/>
    <col min="1283" max="1283" width="13.33203125" style="1" bestFit="1" customWidth="1"/>
    <col min="1284" max="1284" width="7" style="1" bestFit="1" customWidth="1"/>
    <col min="1285" max="1285" width="27.21875" style="1" customWidth="1"/>
    <col min="1286" max="1287" width="7" style="1" bestFit="1" customWidth="1"/>
    <col min="1288" max="1531" width="9.109375" style="1"/>
    <col min="1532" max="1532" width="5.6640625" style="1" customWidth="1"/>
    <col min="1533" max="1533" width="24.44140625" style="1" customWidth="1"/>
    <col min="1534" max="1534" width="15.33203125" style="1" customWidth="1"/>
    <col min="1535" max="1535" width="18.109375" style="1" customWidth="1"/>
    <col min="1536" max="1536" width="24.5546875" style="1" customWidth="1"/>
    <col min="1537" max="1537" width="12.77734375" style="1" bestFit="1" customWidth="1"/>
    <col min="1538" max="1538" width="21" style="1" customWidth="1"/>
    <col min="1539" max="1539" width="13.33203125" style="1" bestFit="1" customWidth="1"/>
    <col min="1540" max="1540" width="7" style="1" bestFit="1" customWidth="1"/>
    <col min="1541" max="1541" width="27.21875" style="1" customWidth="1"/>
    <col min="1542" max="1543" width="7" style="1" bestFit="1" customWidth="1"/>
    <col min="1544" max="1787" width="9.109375" style="1"/>
    <col min="1788" max="1788" width="5.6640625" style="1" customWidth="1"/>
    <col min="1789" max="1789" width="24.44140625" style="1" customWidth="1"/>
    <col min="1790" max="1790" width="15.33203125" style="1" customWidth="1"/>
    <col min="1791" max="1791" width="18.109375" style="1" customWidth="1"/>
    <col min="1792" max="1792" width="24.5546875" style="1" customWidth="1"/>
    <col min="1793" max="1793" width="12.77734375" style="1" bestFit="1" customWidth="1"/>
    <col min="1794" max="1794" width="21" style="1" customWidth="1"/>
    <col min="1795" max="1795" width="13.33203125" style="1" bestFit="1" customWidth="1"/>
    <col min="1796" max="1796" width="7" style="1" bestFit="1" customWidth="1"/>
    <col min="1797" max="1797" width="27.21875" style="1" customWidth="1"/>
    <col min="1798" max="1799" width="7" style="1" bestFit="1" customWidth="1"/>
    <col min="1800" max="2043" width="9.109375" style="1"/>
    <col min="2044" max="2044" width="5.6640625" style="1" customWidth="1"/>
    <col min="2045" max="2045" width="24.44140625" style="1" customWidth="1"/>
    <col min="2046" max="2046" width="15.33203125" style="1" customWidth="1"/>
    <col min="2047" max="2047" width="18.109375" style="1" customWidth="1"/>
    <col min="2048" max="2048" width="24.5546875" style="1" customWidth="1"/>
    <col min="2049" max="2049" width="12.77734375" style="1" bestFit="1" customWidth="1"/>
    <col min="2050" max="2050" width="21" style="1" customWidth="1"/>
    <col min="2051" max="2051" width="13.33203125" style="1" bestFit="1" customWidth="1"/>
    <col min="2052" max="2052" width="7" style="1" bestFit="1" customWidth="1"/>
    <col min="2053" max="2053" width="27.21875" style="1" customWidth="1"/>
    <col min="2054" max="2055" width="7" style="1" bestFit="1" customWidth="1"/>
    <col min="2056" max="2299" width="9.109375" style="1"/>
    <col min="2300" max="2300" width="5.6640625" style="1" customWidth="1"/>
    <col min="2301" max="2301" width="24.44140625" style="1" customWidth="1"/>
    <col min="2302" max="2302" width="15.33203125" style="1" customWidth="1"/>
    <col min="2303" max="2303" width="18.109375" style="1" customWidth="1"/>
    <col min="2304" max="2304" width="24.5546875" style="1" customWidth="1"/>
    <col min="2305" max="2305" width="12.77734375" style="1" bestFit="1" customWidth="1"/>
    <col min="2306" max="2306" width="21" style="1" customWidth="1"/>
    <col min="2307" max="2307" width="13.33203125" style="1" bestFit="1" customWidth="1"/>
    <col min="2308" max="2308" width="7" style="1" bestFit="1" customWidth="1"/>
    <col min="2309" max="2309" width="27.21875" style="1" customWidth="1"/>
    <col min="2310" max="2311" width="7" style="1" bestFit="1" customWidth="1"/>
    <col min="2312" max="2555" width="9.109375" style="1"/>
    <col min="2556" max="2556" width="5.6640625" style="1" customWidth="1"/>
    <col min="2557" max="2557" width="24.44140625" style="1" customWidth="1"/>
    <col min="2558" max="2558" width="15.33203125" style="1" customWidth="1"/>
    <col min="2559" max="2559" width="18.109375" style="1" customWidth="1"/>
    <col min="2560" max="2560" width="24.5546875" style="1" customWidth="1"/>
    <col min="2561" max="2561" width="12.77734375" style="1" bestFit="1" customWidth="1"/>
    <col min="2562" max="2562" width="21" style="1" customWidth="1"/>
    <col min="2563" max="2563" width="13.33203125" style="1" bestFit="1" customWidth="1"/>
    <col min="2564" max="2564" width="7" style="1" bestFit="1" customWidth="1"/>
    <col min="2565" max="2565" width="27.21875" style="1" customWidth="1"/>
    <col min="2566" max="2567" width="7" style="1" bestFit="1" customWidth="1"/>
    <col min="2568" max="2811" width="9.109375" style="1"/>
    <col min="2812" max="2812" width="5.6640625" style="1" customWidth="1"/>
    <col min="2813" max="2813" width="24.44140625" style="1" customWidth="1"/>
    <col min="2814" max="2814" width="15.33203125" style="1" customWidth="1"/>
    <col min="2815" max="2815" width="18.109375" style="1" customWidth="1"/>
    <col min="2816" max="2816" width="24.5546875" style="1" customWidth="1"/>
    <col min="2817" max="2817" width="12.77734375" style="1" bestFit="1" customWidth="1"/>
    <col min="2818" max="2818" width="21" style="1" customWidth="1"/>
    <col min="2819" max="2819" width="13.33203125" style="1" bestFit="1" customWidth="1"/>
    <col min="2820" max="2820" width="7" style="1" bestFit="1" customWidth="1"/>
    <col min="2821" max="2821" width="27.21875" style="1" customWidth="1"/>
    <col min="2822" max="2823" width="7" style="1" bestFit="1" customWidth="1"/>
    <col min="2824" max="3067" width="9.109375" style="1"/>
    <col min="3068" max="3068" width="5.6640625" style="1" customWidth="1"/>
    <col min="3069" max="3069" width="24.44140625" style="1" customWidth="1"/>
    <col min="3070" max="3070" width="15.33203125" style="1" customWidth="1"/>
    <col min="3071" max="3071" width="18.109375" style="1" customWidth="1"/>
    <col min="3072" max="3072" width="24.5546875" style="1" customWidth="1"/>
    <col min="3073" max="3073" width="12.77734375" style="1" bestFit="1" customWidth="1"/>
    <col min="3074" max="3074" width="21" style="1" customWidth="1"/>
    <col min="3075" max="3075" width="13.33203125" style="1" bestFit="1" customWidth="1"/>
    <col min="3076" max="3076" width="7" style="1" bestFit="1" customWidth="1"/>
    <col min="3077" max="3077" width="27.21875" style="1" customWidth="1"/>
    <col min="3078" max="3079" width="7" style="1" bestFit="1" customWidth="1"/>
    <col min="3080" max="3323" width="9.109375" style="1"/>
    <col min="3324" max="3324" width="5.6640625" style="1" customWidth="1"/>
    <col min="3325" max="3325" width="24.44140625" style="1" customWidth="1"/>
    <col min="3326" max="3326" width="15.33203125" style="1" customWidth="1"/>
    <col min="3327" max="3327" width="18.109375" style="1" customWidth="1"/>
    <col min="3328" max="3328" width="24.5546875" style="1" customWidth="1"/>
    <col min="3329" max="3329" width="12.77734375" style="1" bestFit="1" customWidth="1"/>
    <col min="3330" max="3330" width="21" style="1" customWidth="1"/>
    <col min="3331" max="3331" width="13.33203125" style="1" bestFit="1" customWidth="1"/>
    <col min="3332" max="3332" width="7" style="1" bestFit="1" customWidth="1"/>
    <col min="3333" max="3333" width="27.21875" style="1" customWidth="1"/>
    <col min="3334" max="3335" width="7" style="1" bestFit="1" customWidth="1"/>
    <col min="3336" max="3579" width="9.109375" style="1"/>
    <col min="3580" max="3580" width="5.6640625" style="1" customWidth="1"/>
    <col min="3581" max="3581" width="24.44140625" style="1" customWidth="1"/>
    <col min="3582" max="3582" width="15.33203125" style="1" customWidth="1"/>
    <col min="3583" max="3583" width="18.109375" style="1" customWidth="1"/>
    <col min="3584" max="3584" width="24.5546875" style="1" customWidth="1"/>
    <col min="3585" max="3585" width="12.77734375" style="1" bestFit="1" customWidth="1"/>
    <col min="3586" max="3586" width="21" style="1" customWidth="1"/>
    <col min="3587" max="3587" width="13.33203125" style="1" bestFit="1" customWidth="1"/>
    <col min="3588" max="3588" width="7" style="1" bestFit="1" customWidth="1"/>
    <col min="3589" max="3589" width="27.21875" style="1" customWidth="1"/>
    <col min="3590" max="3591" width="7" style="1" bestFit="1" customWidth="1"/>
    <col min="3592" max="3835" width="9.109375" style="1"/>
    <col min="3836" max="3836" width="5.6640625" style="1" customWidth="1"/>
    <col min="3837" max="3837" width="24.44140625" style="1" customWidth="1"/>
    <col min="3838" max="3838" width="15.33203125" style="1" customWidth="1"/>
    <col min="3839" max="3839" width="18.109375" style="1" customWidth="1"/>
    <col min="3840" max="3840" width="24.5546875" style="1" customWidth="1"/>
    <col min="3841" max="3841" width="12.77734375" style="1" bestFit="1" customWidth="1"/>
    <col min="3842" max="3842" width="21" style="1" customWidth="1"/>
    <col min="3843" max="3843" width="13.33203125" style="1" bestFit="1" customWidth="1"/>
    <col min="3844" max="3844" width="7" style="1" bestFit="1" customWidth="1"/>
    <col min="3845" max="3845" width="27.21875" style="1" customWidth="1"/>
    <col min="3846" max="3847" width="7" style="1" bestFit="1" customWidth="1"/>
    <col min="3848" max="4091" width="9.109375" style="1"/>
    <col min="4092" max="4092" width="5.6640625" style="1" customWidth="1"/>
    <col min="4093" max="4093" width="24.44140625" style="1" customWidth="1"/>
    <col min="4094" max="4094" width="15.33203125" style="1" customWidth="1"/>
    <col min="4095" max="4095" width="18.109375" style="1" customWidth="1"/>
    <col min="4096" max="4096" width="24.5546875" style="1" customWidth="1"/>
    <col min="4097" max="4097" width="12.77734375" style="1" bestFit="1" customWidth="1"/>
    <col min="4098" max="4098" width="21" style="1" customWidth="1"/>
    <col min="4099" max="4099" width="13.33203125" style="1" bestFit="1" customWidth="1"/>
    <col min="4100" max="4100" width="7" style="1" bestFit="1" customWidth="1"/>
    <col min="4101" max="4101" width="27.21875" style="1" customWidth="1"/>
    <col min="4102" max="4103" width="7" style="1" bestFit="1" customWidth="1"/>
    <col min="4104" max="4347" width="9.109375" style="1"/>
    <col min="4348" max="4348" width="5.6640625" style="1" customWidth="1"/>
    <col min="4349" max="4349" width="24.44140625" style="1" customWidth="1"/>
    <col min="4350" max="4350" width="15.33203125" style="1" customWidth="1"/>
    <col min="4351" max="4351" width="18.109375" style="1" customWidth="1"/>
    <col min="4352" max="4352" width="24.5546875" style="1" customWidth="1"/>
    <col min="4353" max="4353" width="12.77734375" style="1" bestFit="1" customWidth="1"/>
    <col min="4354" max="4354" width="21" style="1" customWidth="1"/>
    <col min="4355" max="4355" width="13.33203125" style="1" bestFit="1" customWidth="1"/>
    <col min="4356" max="4356" width="7" style="1" bestFit="1" customWidth="1"/>
    <col min="4357" max="4357" width="27.21875" style="1" customWidth="1"/>
    <col min="4358" max="4359" width="7" style="1" bestFit="1" customWidth="1"/>
    <col min="4360" max="4603" width="9.109375" style="1"/>
    <col min="4604" max="4604" width="5.6640625" style="1" customWidth="1"/>
    <col min="4605" max="4605" width="24.44140625" style="1" customWidth="1"/>
    <col min="4606" max="4606" width="15.33203125" style="1" customWidth="1"/>
    <col min="4607" max="4607" width="18.109375" style="1" customWidth="1"/>
    <col min="4608" max="4608" width="24.5546875" style="1" customWidth="1"/>
    <col min="4609" max="4609" width="12.77734375" style="1" bestFit="1" customWidth="1"/>
    <col min="4610" max="4610" width="21" style="1" customWidth="1"/>
    <col min="4611" max="4611" width="13.33203125" style="1" bestFit="1" customWidth="1"/>
    <col min="4612" max="4612" width="7" style="1" bestFit="1" customWidth="1"/>
    <col min="4613" max="4613" width="27.21875" style="1" customWidth="1"/>
    <col min="4614" max="4615" width="7" style="1" bestFit="1" customWidth="1"/>
    <col min="4616" max="4859" width="9.109375" style="1"/>
    <col min="4860" max="4860" width="5.6640625" style="1" customWidth="1"/>
    <col min="4861" max="4861" width="24.44140625" style="1" customWidth="1"/>
    <col min="4862" max="4862" width="15.33203125" style="1" customWidth="1"/>
    <col min="4863" max="4863" width="18.109375" style="1" customWidth="1"/>
    <col min="4864" max="4864" width="24.5546875" style="1" customWidth="1"/>
    <col min="4865" max="4865" width="12.77734375" style="1" bestFit="1" customWidth="1"/>
    <col min="4866" max="4866" width="21" style="1" customWidth="1"/>
    <col min="4867" max="4867" width="13.33203125" style="1" bestFit="1" customWidth="1"/>
    <col min="4868" max="4868" width="7" style="1" bestFit="1" customWidth="1"/>
    <col min="4869" max="4869" width="27.21875" style="1" customWidth="1"/>
    <col min="4870" max="4871" width="7" style="1" bestFit="1" customWidth="1"/>
    <col min="4872" max="5115" width="9.109375" style="1"/>
    <col min="5116" max="5116" width="5.6640625" style="1" customWidth="1"/>
    <col min="5117" max="5117" width="24.44140625" style="1" customWidth="1"/>
    <col min="5118" max="5118" width="15.33203125" style="1" customWidth="1"/>
    <col min="5119" max="5119" width="18.109375" style="1" customWidth="1"/>
    <col min="5120" max="5120" width="24.5546875" style="1" customWidth="1"/>
    <col min="5121" max="5121" width="12.77734375" style="1" bestFit="1" customWidth="1"/>
    <col min="5122" max="5122" width="21" style="1" customWidth="1"/>
    <col min="5123" max="5123" width="13.33203125" style="1" bestFit="1" customWidth="1"/>
    <col min="5124" max="5124" width="7" style="1" bestFit="1" customWidth="1"/>
    <col min="5125" max="5125" width="27.21875" style="1" customWidth="1"/>
    <col min="5126" max="5127" width="7" style="1" bestFit="1" customWidth="1"/>
    <col min="5128" max="5371" width="9.109375" style="1"/>
    <col min="5372" max="5372" width="5.6640625" style="1" customWidth="1"/>
    <col min="5373" max="5373" width="24.44140625" style="1" customWidth="1"/>
    <col min="5374" max="5374" width="15.33203125" style="1" customWidth="1"/>
    <col min="5375" max="5375" width="18.109375" style="1" customWidth="1"/>
    <col min="5376" max="5376" width="24.5546875" style="1" customWidth="1"/>
    <col min="5377" max="5377" width="12.77734375" style="1" bestFit="1" customWidth="1"/>
    <col min="5378" max="5378" width="21" style="1" customWidth="1"/>
    <col min="5379" max="5379" width="13.33203125" style="1" bestFit="1" customWidth="1"/>
    <col min="5380" max="5380" width="7" style="1" bestFit="1" customWidth="1"/>
    <col min="5381" max="5381" width="27.21875" style="1" customWidth="1"/>
    <col min="5382" max="5383" width="7" style="1" bestFit="1" customWidth="1"/>
    <col min="5384" max="5627" width="9.109375" style="1"/>
    <col min="5628" max="5628" width="5.6640625" style="1" customWidth="1"/>
    <col min="5629" max="5629" width="24.44140625" style="1" customWidth="1"/>
    <col min="5630" max="5630" width="15.33203125" style="1" customWidth="1"/>
    <col min="5631" max="5631" width="18.109375" style="1" customWidth="1"/>
    <col min="5632" max="5632" width="24.5546875" style="1" customWidth="1"/>
    <col min="5633" max="5633" width="12.77734375" style="1" bestFit="1" customWidth="1"/>
    <col min="5634" max="5634" width="21" style="1" customWidth="1"/>
    <col min="5635" max="5635" width="13.33203125" style="1" bestFit="1" customWidth="1"/>
    <col min="5636" max="5636" width="7" style="1" bestFit="1" customWidth="1"/>
    <col min="5637" max="5637" width="27.21875" style="1" customWidth="1"/>
    <col min="5638" max="5639" width="7" style="1" bestFit="1" customWidth="1"/>
    <col min="5640" max="5883" width="9.109375" style="1"/>
    <col min="5884" max="5884" width="5.6640625" style="1" customWidth="1"/>
    <col min="5885" max="5885" width="24.44140625" style="1" customWidth="1"/>
    <col min="5886" max="5886" width="15.33203125" style="1" customWidth="1"/>
    <col min="5887" max="5887" width="18.109375" style="1" customWidth="1"/>
    <col min="5888" max="5888" width="24.5546875" style="1" customWidth="1"/>
    <col min="5889" max="5889" width="12.77734375" style="1" bestFit="1" customWidth="1"/>
    <col min="5890" max="5890" width="21" style="1" customWidth="1"/>
    <col min="5891" max="5891" width="13.33203125" style="1" bestFit="1" customWidth="1"/>
    <col min="5892" max="5892" width="7" style="1" bestFit="1" customWidth="1"/>
    <col min="5893" max="5893" width="27.21875" style="1" customWidth="1"/>
    <col min="5894" max="5895" width="7" style="1" bestFit="1" customWidth="1"/>
    <col min="5896" max="6139" width="9.109375" style="1"/>
    <col min="6140" max="6140" width="5.6640625" style="1" customWidth="1"/>
    <col min="6141" max="6141" width="24.44140625" style="1" customWidth="1"/>
    <col min="6142" max="6142" width="15.33203125" style="1" customWidth="1"/>
    <col min="6143" max="6143" width="18.109375" style="1" customWidth="1"/>
    <col min="6144" max="6144" width="24.5546875" style="1" customWidth="1"/>
    <col min="6145" max="6145" width="12.77734375" style="1" bestFit="1" customWidth="1"/>
    <col min="6146" max="6146" width="21" style="1" customWidth="1"/>
    <col min="6147" max="6147" width="13.33203125" style="1" bestFit="1" customWidth="1"/>
    <col min="6148" max="6148" width="7" style="1" bestFit="1" customWidth="1"/>
    <col min="6149" max="6149" width="27.21875" style="1" customWidth="1"/>
    <col min="6150" max="6151" width="7" style="1" bestFit="1" customWidth="1"/>
    <col min="6152" max="6395" width="9.109375" style="1"/>
    <col min="6396" max="6396" width="5.6640625" style="1" customWidth="1"/>
    <col min="6397" max="6397" width="24.44140625" style="1" customWidth="1"/>
    <col min="6398" max="6398" width="15.33203125" style="1" customWidth="1"/>
    <col min="6399" max="6399" width="18.109375" style="1" customWidth="1"/>
    <col min="6400" max="6400" width="24.5546875" style="1" customWidth="1"/>
    <col min="6401" max="6401" width="12.77734375" style="1" bestFit="1" customWidth="1"/>
    <col min="6402" max="6402" width="21" style="1" customWidth="1"/>
    <col min="6403" max="6403" width="13.33203125" style="1" bestFit="1" customWidth="1"/>
    <col min="6404" max="6404" width="7" style="1" bestFit="1" customWidth="1"/>
    <col min="6405" max="6405" width="27.21875" style="1" customWidth="1"/>
    <col min="6406" max="6407" width="7" style="1" bestFit="1" customWidth="1"/>
    <col min="6408" max="6651" width="9.109375" style="1"/>
    <col min="6652" max="6652" width="5.6640625" style="1" customWidth="1"/>
    <col min="6653" max="6653" width="24.44140625" style="1" customWidth="1"/>
    <col min="6654" max="6654" width="15.33203125" style="1" customWidth="1"/>
    <col min="6655" max="6655" width="18.109375" style="1" customWidth="1"/>
    <col min="6656" max="6656" width="24.5546875" style="1" customWidth="1"/>
    <col min="6657" max="6657" width="12.77734375" style="1" bestFit="1" customWidth="1"/>
    <col min="6658" max="6658" width="21" style="1" customWidth="1"/>
    <col min="6659" max="6659" width="13.33203125" style="1" bestFit="1" customWidth="1"/>
    <col min="6660" max="6660" width="7" style="1" bestFit="1" customWidth="1"/>
    <col min="6661" max="6661" width="27.21875" style="1" customWidth="1"/>
    <col min="6662" max="6663" width="7" style="1" bestFit="1" customWidth="1"/>
    <col min="6664" max="6907" width="9.109375" style="1"/>
    <col min="6908" max="6908" width="5.6640625" style="1" customWidth="1"/>
    <col min="6909" max="6909" width="24.44140625" style="1" customWidth="1"/>
    <col min="6910" max="6910" width="15.33203125" style="1" customWidth="1"/>
    <col min="6911" max="6911" width="18.109375" style="1" customWidth="1"/>
    <col min="6912" max="6912" width="24.5546875" style="1" customWidth="1"/>
    <col min="6913" max="6913" width="12.77734375" style="1" bestFit="1" customWidth="1"/>
    <col min="6914" max="6914" width="21" style="1" customWidth="1"/>
    <col min="6915" max="6915" width="13.33203125" style="1" bestFit="1" customWidth="1"/>
    <col min="6916" max="6916" width="7" style="1" bestFit="1" customWidth="1"/>
    <col min="6917" max="6917" width="27.21875" style="1" customWidth="1"/>
    <col min="6918" max="6919" width="7" style="1" bestFit="1" customWidth="1"/>
    <col min="6920" max="7163" width="9.109375" style="1"/>
    <col min="7164" max="7164" width="5.6640625" style="1" customWidth="1"/>
    <col min="7165" max="7165" width="24.44140625" style="1" customWidth="1"/>
    <col min="7166" max="7166" width="15.33203125" style="1" customWidth="1"/>
    <col min="7167" max="7167" width="18.109375" style="1" customWidth="1"/>
    <col min="7168" max="7168" width="24.5546875" style="1" customWidth="1"/>
    <col min="7169" max="7169" width="12.77734375" style="1" bestFit="1" customWidth="1"/>
    <col min="7170" max="7170" width="21" style="1" customWidth="1"/>
    <col min="7171" max="7171" width="13.33203125" style="1" bestFit="1" customWidth="1"/>
    <col min="7172" max="7172" width="7" style="1" bestFit="1" customWidth="1"/>
    <col min="7173" max="7173" width="27.21875" style="1" customWidth="1"/>
    <col min="7174" max="7175" width="7" style="1" bestFit="1" customWidth="1"/>
    <col min="7176" max="7419" width="9.109375" style="1"/>
    <col min="7420" max="7420" width="5.6640625" style="1" customWidth="1"/>
    <col min="7421" max="7421" width="24.44140625" style="1" customWidth="1"/>
    <col min="7422" max="7422" width="15.33203125" style="1" customWidth="1"/>
    <col min="7423" max="7423" width="18.109375" style="1" customWidth="1"/>
    <col min="7424" max="7424" width="24.5546875" style="1" customWidth="1"/>
    <col min="7425" max="7425" width="12.77734375" style="1" bestFit="1" customWidth="1"/>
    <col min="7426" max="7426" width="21" style="1" customWidth="1"/>
    <col min="7427" max="7427" width="13.33203125" style="1" bestFit="1" customWidth="1"/>
    <col min="7428" max="7428" width="7" style="1" bestFit="1" customWidth="1"/>
    <col min="7429" max="7429" width="27.21875" style="1" customWidth="1"/>
    <col min="7430" max="7431" width="7" style="1" bestFit="1" customWidth="1"/>
    <col min="7432" max="7675" width="9.109375" style="1"/>
    <col min="7676" max="7676" width="5.6640625" style="1" customWidth="1"/>
    <col min="7677" max="7677" width="24.44140625" style="1" customWidth="1"/>
    <col min="7678" max="7678" width="15.33203125" style="1" customWidth="1"/>
    <col min="7679" max="7679" width="18.109375" style="1" customWidth="1"/>
    <col min="7680" max="7680" width="24.5546875" style="1" customWidth="1"/>
    <col min="7681" max="7681" width="12.77734375" style="1" bestFit="1" customWidth="1"/>
    <col min="7682" max="7682" width="21" style="1" customWidth="1"/>
    <col min="7683" max="7683" width="13.33203125" style="1" bestFit="1" customWidth="1"/>
    <col min="7684" max="7684" width="7" style="1" bestFit="1" customWidth="1"/>
    <col min="7685" max="7685" width="27.21875" style="1" customWidth="1"/>
    <col min="7686" max="7687" width="7" style="1" bestFit="1" customWidth="1"/>
    <col min="7688" max="7931" width="9.109375" style="1"/>
    <col min="7932" max="7932" width="5.6640625" style="1" customWidth="1"/>
    <col min="7933" max="7933" width="24.44140625" style="1" customWidth="1"/>
    <col min="7934" max="7934" width="15.33203125" style="1" customWidth="1"/>
    <col min="7935" max="7935" width="18.109375" style="1" customWidth="1"/>
    <col min="7936" max="7936" width="24.5546875" style="1" customWidth="1"/>
    <col min="7937" max="7937" width="12.77734375" style="1" bestFit="1" customWidth="1"/>
    <col min="7938" max="7938" width="21" style="1" customWidth="1"/>
    <col min="7939" max="7939" width="13.33203125" style="1" bestFit="1" customWidth="1"/>
    <col min="7940" max="7940" width="7" style="1" bestFit="1" customWidth="1"/>
    <col min="7941" max="7941" width="27.21875" style="1" customWidth="1"/>
    <col min="7942" max="7943" width="7" style="1" bestFit="1" customWidth="1"/>
    <col min="7944" max="8187" width="9.109375" style="1"/>
    <col min="8188" max="8188" width="5.6640625" style="1" customWidth="1"/>
    <col min="8189" max="8189" width="24.44140625" style="1" customWidth="1"/>
    <col min="8190" max="8190" width="15.33203125" style="1" customWidth="1"/>
    <col min="8191" max="8191" width="18.109375" style="1" customWidth="1"/>
    <col min="8192" max="8192" width="24.5546875" style="1" customWidth="1"/>
    <col min="8193" max="8193" width="12.77734375" style="1" bestFit="1" customWidth="1"/>
    <col min="8194" max="8194" width="21" style="1" customWidth="1"/>
    <col min="8195" max="8195" width="13.33203125" style="1" bestFit="1" customWidth="1"/>
    <col min="8196" max="8196" width="7" style="1" bestFit="1" customWidth="1"/>
    <col min="8197" max="8197" width="27.21875" style="1" customWidth="1"/>
    <col min="8198" max="8199" width="7" style="1" bestFit="1" customWidth="1"/>
    <col min="8200" max="8443" width="9.109375" style="1"/>
    <col min="8444" max="8444" width="5.6640625" style="1" customWidth="1"/>
    <col min="8445" max="8445" width="24.44140625" style="1" customWidth="1"/>
    <col min="8446" max="8446" width="15.33203125" style="1" customWidth="1"/>
    <col min="8447" max="8447" width="18.109375" style="1" customWidth="1"/>
    <col min="8448" max="8448" width="24.5546875" style="1" customWidth="1"/>
    <col min="8449" max="8449" width="12.77734375" style="1" bestFit="1" customWidth="1"/>
    <col min="8450" max="8450" width="21" style="1" customWidth="1"/>
    <col min="8451" max="8451" width="13.33203125" style="1" bestFit="1" customWidth="1"/>
    <col min="8452" max="8452" width="7" style="1" bestFit="1" customWidth="1"/>
    <col min="8453" max="8453" width="27.21875" style="1" customWidth="1"/>
    <col min="8454" max="8455" width="7" style="1" bestFit="1" customWidth="1"/>
    <col min="8456" max="8699" width="9.109375" style="1"/>
    <col min="8700" max="8700" width="5.6640625" style="1" customWidth="1"/>
    <col min="8701" max="8701" width="24.44140625" style="1" customWidth="1"/>
    <col min="8702" max="8702" width="15.33203125" style="1" customWidth="1"/>
    <col min="8703" max="8703" width="18.109375" style="1" customWidth="1"/>
    <col min="8704" max="8704" width="24.5546875" style="1" customWidth="1"/>
    <col min="8705" max="8705" width="12.77734375" style="1" bestFit="1" customWidth="1"/>
    <col min="8706" max="8706" width="21" style="1" customWidth="1"/>
    <col min="8707" max="8707" width="13.33203125" style="1" bestFit="1" customWidth="1"/>
    <col min="8708" max="8708" width="7" style="1" bestFit="1" customWidth="1"/>
    <col min="8709" max="8709" width="27.21875" style="1" customWidth="1"/>
    <col min="8710" max="8711" width="7" style="1" bestFit="1" customWidth="1"/>
    <col min="8712" max="8955" width="9.109375" style="1"/>
    <col min="8956" max="8956" width="5.6640625" style="1" customWidth="1"/>
    <col min="8957" max="8957" width="24.44140625" style="1" customWidth="1"/>
    <col min="8958" max="8958" width="15.33203125" style="1" customWidth="1"/>
    <col min="8959" max="8959" width="18.109375" style="1" customWidth="1"/>
    <col min="8960" max="8960" width="24.5546875" style="1" customWidth="1"/>
    <col min="8961" max="8961" width="12.77734375" style="1" bestFit="1" customWidth="1"/>
    <col min="8962" max="8962" width="21" style="1" customWidth="1"/>
    <col min="8963" max="8963" width="13.33203125" style="1" bestFit="1" customWidth="1"/>
    <col min="8964" max="8964" width="7" style="1" bestFit="1" customWidth="1"/>
    <col min="8965" max="8965" width="27.21875" style="1" customWidth="1"/>
    <col min="8966" max="8967" width="7" style="1" bestFit="1" customWidth="1"/>
    <col min="8968" max="9211" width="9.109375" style="1"/>
    <col min="9212" max="9212" width="5.6640625" style="1" customWidth="1"/>
    <col min="9213" max="9213" width="24.44140625" style="1" customWidth="1"/>
    <col min="9214" max="9214" width="15.33203125" style="1" customWidth="1"/>
    <col min="9215" max="9215" width="18.109375" style="1" customWidth="1"/>
    <col min="9216" max="9216" width="24.5546875" style="1" customWidth="1"/>
    <col min="9217" max="9217" width="12.77734375" style="1" bestFit="1" customWidth="1"/>
    <col min="9218" max="9218" width="21" style="1" customWidth="1"/>
    <col min="9219" max="9219" width="13.33203125" style="1" bestFit="1" customWidth="1"/>
    <col min="9220" max="9220" width="7" style="1" bestFit="1" customWidth="1"/>
    <col min="9221" max="9221" width="27.21875" style="1" customWidth="1"/>
    <col min="9222" max="9223" width="7" style="1" bestFit="1" customWidth="1"/>
    <col min="9224" max="9467" width="9.109375" style="1"/>
    <col min="9468" max="9468" width="5.6640625" style="1" customWidth="1"/>
    <col min="9469" max="9469" width="24.44140625" style="1" customWidth="1"/>
    <col min="9470" max="9470" width="15.33203125" style="1" customWidth="1"/>
    <col min="9471" max="9471" width="18.109375" style="1" customWidth="1"/>
    <col min="9472" max="9472" width="24.5546875" style="1" customWidth="1"/>
    <col min="9473" max="9473" width="12.77734375" style="1" bestFit="1" customWidth="1"/>
    <col min="9474" max="9474" width="21" style="1" customWidth="1"/>
    <col min="9475" max="9475" width="13.33203125" style="1" bestFit="1" customWidth="1"/>
    <col min="9476" max="9476" width="7" style="1" bestFit="1" customWidth="1"/>
    <col min="9477" max="9477" width="27.21875" style="1" customWidth="1"/>
    <col min="9478" max="9479" width="7" style="1" bestFit="1" customWidth="1"/>
    <col min="9480" max="9723" width="9.109375" style="1"/>
    <col min="9724" max="9724" width="5.6640625" style="1" customWidth="1"/>
    <col min="9725" max="9725" width="24.44140625" style="1" customWidth="1"/>
    <col min="9726" max="9726" width="15.33203125" style="1" customWidth="1"/>
    <col min="9727" max="9727" width="18.109375" style="1" customWidth="1"/>
    <col min="9728" max="9728" width="24.5546875" style="1" customWidth="1"/>
    <col min="9729" max="9729" width="12.77734375" style="1" bestFit="1" customWidth="1"/>
    <col min="9730" max="9730" width="21" style="1" customWidth="1"/>
    <col min="9731" max="9731" width="13.33203125" style="1" bestFit="1" customWidth="1"/>
    <col min="9732" max="9732" width="7" style="1" bestFit="1" customWidth="1"/>
    <col min="9733" max="9733" width="27.21875" style="1" customWidth="1"/>
    <col min="9734" max="9735" width="7" style="1" bestFit="1" customWidth="1"/>
    <col min="9736" max="9979" width="9.109375" style="1"/>
    <col min="9980" max="9980" width="5.6640625" style="1" customWidth="1"/>
    <col min="9981" max="9981" width="24.44140625" style="1" customWidth="1"/>
    <col min="9982" max="9982" width="15.33203125" style="1" customWidth="1"/>
    <col min="9983" max="9983" width="18.109375" style="1" customWidth="1"/>
    <col min="9984" max="9984" width="24.5546875" style="1" customWidth="1"/>
    <col min="9985" max="9985" width="12.77734375" style="1" bestFit="1" customWidth="1"/>
    <col min="9986" max="9986" width="21" style="1" customWidth="1"/>
    <col min="9987" max="9987" width="13.33203125" style="1" bestFit="1" customWidth="1"/>
    <col min="9988" max="9988" width="7" style="1" bestFit="1" customWidth="1"/>
    <col min="9989" max="9989" width="27.21875" style="1" customWidth="1"/>
    <col min="9990" max="9991" width="7" style="1" bestFit="1" customWidth="1"/>
    <col min="9992" max="10235" width="9.109375" style="1"/>
    <col min="10236" max="10236" width="5.6640625" style="1" customWidth="1"/>
    <col min="10237" max="10237" width="24.44140625" style="1" customWidth="1"/>
    <col min="10238" max="10238" width="15.33203125" style="1" customWidth="1"/>
    <col min="10239" max="10239" width="18.109375" style="1" customWidth="1"/>
    <col min="10240" max="10240" width="24.5546875" style="1" customWidth="1"/>
    <col min="10241" max="10241" width="12.77734375" style="1" bestFit="1" customWidth="1"/>
    <col min="10242" max="10242" width="21" style="1" customWidth="1"/>
    <col min="10243" max="10243" width="13.33203125" style="1" bestFit="1" customWidth="1"/>
    <col min="10244" max="10244" width="7" style="1" bestFit="1" customWidth="1"/>
    <col min="10245" max="10245" width="27.21875" style="1" customWidth="1"/>
    <col min="10246" max="10247" width="7" style="1" bestFit="1" customWidth="1"/>
    <col min="10248" max="10491" width="9.109375" style="1"/>
    <col min="10492" max="10492" width="5.6640625" style="1" customWidth="1"/>
    <col min="10493" max="10493" width="24.44140625" style="1" customWidth="1"/>
    <col min="10494" max="10494" width="15.33203125" style="1" customWidth="1"/>
    <col min="10495" max="10495" width="18.109375" style="1" customWidth="1"/>
    <col min="10496" max="10496" width="24.5546875" style="1" customWidth="1"/>
    <col min="10497" max="10497" width="12.77734375" style="1" bestFit="1" customWidth="1"/>
    <col min="10498" max="10498" width="21" style="1" customWidth="1"/>
    <col min="10499" max="10499" width="13.33203125" style="1" bestFit="1" customWidth="1"/>
    <col min="10500" max="10500" width="7" style="1" bestFit="1" customWidth="1"/>
    <col min="10501" max="10501" width="27.21875" style="1" customWidth="1"/>
    <col min="10502" max="10503" width="7" style="1" bestFit="1" customWidth="1"/>
    <col min="10504" max="10747" width="9.109375" style="1"/>
    <col min="10748" max="10748" width="5.6640625" style="1" customWidth="1"/>
    <col min="10749" max="10749" width="24.44140625" style="1" customWidth="1"/>
    <col min="10750" max="10750" width="15.33203125" style="1" customWidth="1"/>
    <col min="10751" max="10751" width="18.109375" style="1" customWidth="1"/>
    <col min="10752" max="10752" width="24.5546875" style="1" customWidth="1"/>
    <col min="10753" max="10753" width="12.77734375" style="1" bestFit="1" customWidth="1"/>
    <col min="10754" max="10754" width="21" style="1" customWidth="1"/>
    <col min="10755" max="10755" width="13.33203125" style="1" bestFit="1" customWidth="1"/>
    <col min="10756" max="10756" width="7" style="1" bestFit="1" customWidth="1"/>
    <col min="10757" max="10757" width="27.21875" style="1" customWidth="1"/>
    <col min="10758" max="10759" width="7" style="1" bestFit="1" customWidth="1"/>
    <col min="10760" max="11003" width="9.109375" style="1"/>
    <col min="11004" max="11004" width="5.6640625" style="1" customWidth="1"/>
    <col min="11005" max="11005" width="24.44140625" style="1" customWidth="1"/>
    <col min="11006" max="11006" width="15.33203125" style="1" customWidth="1"/>
    <col min="11007" max="11007" width="18.109375" style="1" customWidth="1"/>
    <col min="11008" max="11008" width="24.5546875" style="1" customWidth="1"/>
    <col min="11009" max="11009" width="12.77734375" style="1" bestFit="1" customWidth="1"/>
    <col min="11010" max="11010" width="21" style="1" customWidth="1"/>
    <col min="11011" max="11011" width="13.33203125" style="1" bestFit="1" customWidth="1"/>
    <col min="11012" max="11012" width="7" style="1" bestFit="1" customWidth="1"/>
    <col min="11013" max="11013" width="27.21875" style="1" customWidth="1"/>
    <col min="11014" max="11015" width="7" style="1" bestFit="1" customWidth="1"/>
    <col min="11016" max="11259" width="9.109375" style="1"/>
    <col min="11260" max="11260" width="5.6640625" style="1" customWidth="1"/>
    <col min="11261" max="11261" width="24.44140625" style="1" customWidth="1"/>
    <col min="11262" max="11262" width="15.33203125" style="1" customWidth="1"/>
    <col min="11263" max="11263" width="18.109375" style="1" customWidth="1"/>
    <col min="11264" max="11264" width="24.5546875" style="1" customWidth="1"/>
    <col min="11265" max="11265" width="12.77734375" style="1" bestFit="1" customWidth="1"/>
    <col min="11266" max="11266" width="21" style="1" customWidth="1"/>
    <col min="11267" max="11267" width="13.33203125" style="1" bestFit="1" customWidth="1"/>
    <col min="11268" max="11268" width="7" style="1" bestFit="1" customWidth="1"/>
    <col min="11269" max="11269" width="27.21875" style="1" customWidth="1"/>
    <col min="11270" max="11271" width="7" style="1" bestFit="1" customWidth="1"/>
    <col min="11272" max="11515" width="9.109375" style="1"/>
    <col min="11516" max="11516" width="5.6640625" style="1" customWidth="1"/>
    <col min="11517" max="11517" width="24.44140625" style="1" customWidth="1"/>
    <col min="11518" max="11518" width="15.33203125" style="1" customWidth="1"/>
    <col min="11519" max="11519" width="18.109375" style="1" customWidth="1"/>
    <col min="11520" max="11520" width="24.5546875" style="1" customWidth="1"/>
    <col min="11521" max="11521" width="12.77734375" style="1" bestFit="1" customWidth="1"/>
    <col min="11522" max="11522" width="21" style="1" customWidth="1"/>
    <col min="11523" max="11523" width="13.33203125" style="1" bestFit="1" customWidth="1"/>
    <col min="11524" max="11524" width="7" style="1" bestFit="1" customWidth="1"/>
    <col min="11525" max="11525" width="27.21875" style="1" customWidth="1"/>
    <col min="11526" max="11527" width="7" style="1" bestFit="1" customWidth="1"/>
    <col min="11528" max="11771" width="9.109375" style="1"/>
    <col min="11772" max="11772" width="5.6640625" style="1" customWidth="1"/>
    <col min="11773" max="11773" width="24.44140625" style="1" customWidth="1"/>
    <col min="11774" max="11774" width="15.33203125" style="1" customWidth="1"/>
    <col min="11775" max="11775" width="18.109375" style="1" customWidth="1"/>
    <col min="11776" max="11776" width="24.5546875" style="1" customWidth="1"/>
    <col min="11777" max="11777" width="12.77734375" style="1" bestFit="1" customWidth="1"/>
    <col min="11778" max="11778" width="21" style="1" customWidth="1"/>
    <col min="11779" max="11779" width="13.33203125" style="1" bestFit="1" customWidth="1"/>
    <col min="11780" max="11780" width="7" style="1" bestFit="1" customWidth="1"/>
    <col min="11781" max="11781" width="27.21875" style="1" customWidth="1"/>
    <col min="11782" max="11783" width="7" style="1" bestFit="1" customWidth="1"/>
    <col min="11784" max="12027" width="9.109375" style="1"/>
    <col min="12028" max="12028" width="5.6640625" style="1" customWidth="1"/>
    <col min="12029" max="12029" width="24.44140625" style="1" customWidth="1"/>
    <col min="12030" max="12030" width="15.33203125" style="1" customWidth="1"/>
    <col min="12031" max="12031" width="18.109375" style="1" customWidth="1"/>
    <col min="12032" max="12032" width="24.5546875" style="1" customWidth="1"/>
    <col min="12033" max="12033" width="12.77734375" style="1" bestFit="1" customWidth="1"/>
    <col min="12034" max="12034" width="21" style="1" customWidth="1"/>
    <col min="12035" max="12035" width="13.33203125" style="1" bestFit="1" customWidth="1"/>
    <col min="12036" max="12036" width="7" style="1" bestFit="1" customWidth="1"/>
    <col min="12037" max="12037" width="27.21875" style="1" customWidth="1"/>
    <col min="12038" max="12039" width="7" style="1" bestFit="1" customWidth="1"/>
    <col min="12040" max="12283" width="9.109375" style="1"/>
    <col min="12284" max="12284" width="5.6640625" style="1" customWidth="1"/>
    <col min="12285" max="12285" width="24.44140625" style="1" customWidth="1"/>
    <col min="12286" max="12286" width="15.33203125" style="1" customWidth="1"/>
    <col min="12287" max="12287" width="18.109375" style="1" customWidth="1"/>
    <col min="12288" max="12288" width="24.5546875" style="1" customWidth="1"/>
    <col min="12289" max="12289" width="12.77734375" style="1" bestFit="1" customWidth="1"/>
    <col min="12290" max="12290" width="21" style="1" customWidth="1"/>
    <col min="12291" max="12291" width="13.33203125" style="1" bestFit="1" customWidth="1"/>
    <col min="12292" max="12292" width="7" style="1" bestFit="1" customWidth="1"/>
    <col min="12293" max="12293" width="27.21875" style="1" customWidth="1"/>
    <col min="12294" max="12295" width="7" style="1" bestFit="1" customWidth="1"/>
    <col min="12296" max="12539" width="9.109375" style="1"/>
    <col min="12540" max="12540" width="5.6640625" style="1" customWidth="1"/>
    <col min="12541" max="12541" width="24.44140625" style="1" customWidth="1"/>
    <col min="12542" max="12542" width="15.33203125" style="1" customWidth="1"/>
    <col min="12543" max="12543" width="18.109375" style="1" customWidth="1"/>
    <col min="12544" max="12544" width="24.5546875" style="1" customWidth="1"/>
    <col min="12545" max="12545" width="12.77734375" style="1" bestFit="1" customWidth="1"/>
    <col min="12546" max="12546" width="21" style="1" customWidth="1"/>
    <col min="12547" max="12547" width="13.33203125" style="1" bestFit="1" customWidth="1"/>
    <col min="12548" max="12548" width="7" style="1" bestFit="1" customWidth="1"/>
    <col min="12549" max="12549" width="27.21875" style="1" customWidth="1"/>
    <col min="12550" max="12551" width="7" style="1" bestFit="1" customWidth="1"/>
    <col min="12552" max="12795" width="9.109375" style="1"/>
    <col min="12796" max="12796" width="5.6640625" style="1" customWidth="1"/>
    <col min="12797" max="12797" width="24.44140625" style="1" customWidth="1"/>
    <col min="12798" max="12798" width="15.33203125" style="1" customWidth="1"/>
    <col min="12799" max="12799" width="18.109375" style="1" customWidth="1"/>
    <col min="12800" max="12800" width="24.5546875" style="1" customWidth="1"/>
    <col min="12801" max="12801" width="12.77734375" style="1" bestFit="1" customWidth="1"/>
    <col min="12802" max="12802" width="21" style="1" customWidth="1"/>
    <col min="12803" max="12803" width="13.33203125" style="1" bestFit="1" customWidth="1"/>
    <col min="12804" max="12804" width="7" style="1" bestFit="1" customWidth="1"/>
    <col min="12805" max="12805" width="27.21875" style="1" customWidth="1"/>
    <col min="12806" max="12807" width="7" style="1" bestFit="1" customWidth="1"/>
    <col min="12808" max="13051" width="9.109375" style="1"/>
    <col min="13052" max="13052" width="5.6640625" style="1" customWidth="1"/>
    <col min="13053" max="13053" width="24.44140625" style="1" customWidth="1"/>
    <col min="13054" max="13054" width="15.33203125" style="1" customWidth="1"/>
    <col min="13055" max="13055" width="18.109375" style="1" customWidth="1"/>
    <col min="13056" max="13056" width="24.5546875" style="1" customWidth="1"/>
    <col min="13057" max="13057" width="12.77734375" style="1" bestFit="1" customWidth="1"/>
    <col min="13058" max="13058" width="21" style="1" customWidth="1"/>
    <col min="13059" max="13059" width="13.33203125" style="1" bestFit="1" customWidth="1"/>
    <col min="13060" max="13060" width="7" style="1" bestFit="1" customWidth="1"/>
    <col min="13061" max="13061" width="27.21875" style="1" customWidth="1"/>
    <col min="13062" max="13063" width="7" style="1" bestFit="1" customWidth="1"/>
    <col min="13064" max="13307" width="9.109375" style="1"/>
    <col min="13308" max="13308" width="5.6640625" style="1" customWidth="1"/>
    <col min="13309" max="13309" width="24.44140625" style="1" customWidth="1"/>
    <col min="13310" max="13310" width="15.33203125" style="1" customWidth="1"/>
    <col min="13311" max="13311" width="18.109375" style="1" customWidth="1"/>
    <col min="13312" max="13312" width="24.5546875" style="1" customWidth="1"/>
    <col min="13313" max="13313" width="12.77734375" style="1" bestFit="1" customWidth="1"/>
    <col min="13314" max="13314" width="21" style="1" customWidth="1"/>
    <col min="13315" max="13315" width="13.33203125" style="1" bestFit="1" customWidth="1"/>
    <col min="13316" max="13316" width="7" style="1" bestFit="1" customWidth="1"/>
    <col min="13317" max="13317" width="27.21875" style="1" customWidth="1"/>
    <col min="13318" max="13319" width="7" style="1" bestFit="1" customWidth="1"/>
    <col min="13320" max="13563" width="9.109375" style="1"/>
    <col min="13564" max="13564" width="5.6640625" style="1" customWidth="1"/>
    <col min="13565" max="13565" width="24.44140625" style="1" customWidth="1"/>
    <col min="13566" max="13566" width="15.33203125" style="1" customWidth="1"/>
    <col min="13567" max="13567" width="18.109375" style="1" customWidth="1"/>
    <col min="13568" max="13568" width="24.5546875" style="1" customWidth="1"/>
    <col min="13569" max="13569" width="12.77734375" style="1" bestFit="1" customWidth="1"/>
    <col min="13570" max="13570" width="21" style="1" customWidth="1"/>
    <col min="13571" max="13571" width="13.33203125" style="1" bestFit="1" customWidth="1"/>
    <col min="13572" max="13572" width="7" style="1" bestFit="1" customWidth="1"/>
    <col min="13573" max="13573" width="27.21875" style="1" customWidth="1"/>
    <col min="13574" max="13575" width="7" style="1" bestFit="1" customWidth="1"/>
    <col min="13576" max="13819" width="9.109375" style="1"/>
    <col min="13820" max="13820" width="5.6640625" style="1" customWidth="1"/>
    <col min="13821" max="13821" width="24.44140625" style="1" customWidth="1"/>
    <col min="13822" max="13822" width="15.33203125" style="1" customWidth="1"/>
    <col min="13823" max="13823" width="18.109375" style="1" customWidth="1"/>
    <col min="13824" max="13824" width="24.5546875" style="1" customWidth="1"/>
    <col min="13825" max="13825" width="12.77734375" style="1" bestFit="1" customWidth="1"/>
    <col min="13826" max="13826" width="21" style="1" customWidth="1"/>
    <col min="13827" max="13827" width="13.33203125" style="1" bestFit="1" customWidth="1"/>
    <col min="13828" max="13828" width="7" style="1" bestFit="1" customWidth="1"/>
    <col min="13829" max="13829" width="27.21875" style="1" customWidth="1"/>
    <col min="13830" max="13831" width="7" style="1" bestFit="1" customWidth="1"/>
    <col min="13832" max="14075" width="9.109375" style="1"/>
    <col min="14076" max="14076" width="5.6640625" style="1" customWidth="1"/>
    <col min="14077" max="14077" width="24.44140625" style="1" customWidth="1"/>
    <col min="14078" max="14078" width="15.33203125" style="1" customWidth="1"/>
    <col min="14079" max="14079" width="18.109375" style="1" customWidth="1"/>
    <col min="14080" max="14080" width="24.5546875" style="1" customWidth="1"/>
    <col min="14081" max="14081" width="12.77734375" style="1" bestFit="1" customWidth="1"/>
    <col min="14082" max="14082" width="21" style="1" customWidth="1"/>
    <col min="14083" max="14083" width="13.33203125" style="1" bestFit="1" customWidth="1"/>
    <col min="14084" max="14084" width="7" style="1" bestFit="1" customWidth="1"/>
    <col min="14085" max="14085" width="27.21875" style="1" customWidth="1"/>
    <col min="14086" max="14087" width="7" style="1" bestFit="1" customWidth="1"/>
    <col min="14088" max="14331" width="9.109375" style="1"/>
    <col min="14332" max="14332" width="5.6640625" style="1" customWidth="1"/>
    <col min="14333" max="14333" width="24.44140625" style="1" customWidth="1"/>
    <col min="14334" max="14334" width="15.33203125" style="1" customWidth="1"/>
    <col min="14335" max="14335" width="18.109375" style="1" customWidth="1"/>
    <col min="14336" max="14336" width="24.5546875" style="1" customWidth="1"/>
    <col min="14337" max="14337" width="12.77734375" style="1" bestFit="1" customWidth="1"/>
    <col min="14338" max="14338" width="21" style="1" customWidth="1"/>
    <col min="14339" max="14339" width="13.33203125" style="1" bestFit="1" customWidth="1"/>
    <col min="14340" max="14340" width="7" style="1" bestFit="1" customWidth="1"/>
    <col min="14341" max="14341" width="27.21875" style="1" customWidth="1"/>
    <col min="14342" max="14343" width="7" style="1" bestFit="1" customWidth="1"/>
    <col min="14344" max="14587" width="9.109375" style="1"/>
    <col min="14588" max="14588" width="5.6640625" style="1" customWidth="1"/>
    <col min="14589" max="14589" width="24.44140625" style="1" customWidth="1"/>
    <col min="14590" max="14590" width="15.33203125" style="1" customWidth="1"/>
    <col min="14591" max="14591" width="18.109375" style="1" customWidth="1"/>
    <col min="14592" max="14592" width="24.5546875" style="1" customWidth="1"/>
    <col min="14593" max="14593" width="12.77734375" style="1" bestFit="1" customWidth="1"/>
    <col min="14594" max="14594" width="21" style="1" customWidth="1"/>
    <col min="14595" max="14595" width="13.33203125" style="1" bestFit="1" customWidth="1"/>
    <col min="14596" max="14596" width="7" style="1" bestFit="1" customWidth="1"/>
    <col min="14597" max="14597" width="27.21875" style="1" customWidth="1"/>
    <col min="14598" max="14599" width="7" style="1" bestFit="1" customWidth="1"/>
    <col min="14600" max="14843" width="9.109375" style="1"/>
    <col min="14844" max="14844" width="5.6640625" style="1" customWidth="1"/>
    <col min="14845" max="14845" width="24.44140625" style="1" customWidth="1"/>
    <col min="14846" max="14846" width="15.33203125" style="1" customWidth="1"/>
    <col min="14847" max="14847" width="18.109375" style="1" customWidth="1"/>
    <col min="14848" max="14848" width="24.5546875" style="1" customWidth="1"/>
    <col min="14849" max="14849" width="12.77734375" style="1" bestFit="1" customWidth="1"/>
    <col min="14850" max="14850" width="21" style="1" customWidth="1"/>
    <col min="14851" max="14851" width="13.33203125" style="1" bestFit="1" customWidth="1"/>
    <col min="14852" max="14852" width="7" style="1" bestFit="1" customWidth="1"/>
    <col min="14853" max="14853" width="27.21875" style="1" customWidth="1"/>
    <col min="14854" max="14855" width="7" style="1" bestFit="1" customWidth="1"/>
    <col min="14856" max="15099" width="9.109375" style="1"/>
    <col min="15100" max="15100" width="5.6640625" style="1" customWidth="1"/>
    <col min="15101" max="15101" width="24.44140625" style="1" customWidth="1"/>
    <col min="15102" max="15102" width="15.33203125" style="1" customWidth="1"/>
    <col min="15103" max="15103" width="18.109375" style="1" customWidth="1"/>
    <col min="15104" max="15104" width="24.5546875" style="1" customWidth="1"/>
    <col min="15105" max="15105" width="12.77734375" style="1" bestFit="1" customWidth="1"/>
    <col min="15106" max="15106" width="21" style="1" customWidth="1"/>
    <col min="15107" max="15107" width="13.33203125" style="1" bestFit="1" customWidth="1"/>
    <col min="15108" max="15108" width="7" style="1" bestFit="1" customWidth="1"/>
    <col min="15109" max="15109" width="27.21875" style="1" customWidth="1"/>
    <col min="15110" max="15111" width="7" style="1" bestFit="1" customWidth="1"/>
    <col min="15112" max="15355" width="9.109375" style="1"/>
    <col min="15356" max="15356" width="5.6640625" style="1" customWidth="1"/>
    <col min="15357" max="15357" width="24.44140625" style="1" customWidth="1"/>
    <col min="15358" max="15358" width="15.33203125" style="1" customWidth="1"/>
    <col min="15359" max="15359" width="18.109375" style="1" customWidth="1"/>
    <col min="15360" max="15360" width="24.5546875" style="1" customWidth="1"/>
    <col min="15361" max="15361" width="12.77734375" style="1" bestFit="1" customWidth="1"/>
    <col min="15362" max="15362" width="21" style="1" customWidth="1"/>
    <col min="15363" max="15363" width="13.33203125" style="1" bestFit="1" customWidth="1"/>
    <col min="15364" max="15364" width="7" style="1" bestFit="1" customWidth="1"/>
    <col min="15365" max="15365" width="27.21875" style="1" customWidth="1"/>
    <col min="15366" max="15367" width="7" style="1" bestFit="1" customWidth="1"/>
    <col min="15368" max="15611" width="9.109375" style="1"/>
    <col min="15612" max="15612" width="5.6640625" style="1" customWidth="1"/>
    <col min="15613" max="15613" width="24.44140625" style="1" customWidth="1"/>
    <col min="15614" max="15614" width="15.33203125" style="1" customWidth="1"/>
    <col min="15615" max="15615" width="18.109375" style="1" customWidth="1"/>
    <col min="15616" max="15616" width="24.5546875" style="1" customWidth="1"/>
    <col min="15617" max="15617" width="12.77734375" style="1" bestFit="1" customWidth="1"/>
    <col min="15618" max="15618" width="21" style="1" customWidth="1"/>
    <col min="15619" max="15619" width="13.33203125" style="1" bestFit="1" customWidth="1"/>
    <col min="15620" max="15620" width="7" style="1" bestFit="1" customWidth="1"/>
    <col min="15621" max="15621" width="27.21875" style="1" customWidth="1"/>
    <col min="15622" max="15623" width="7" style="1" bestFit="1" customWidth="1"/>
    <col min="15624" max="15867" width="9.109375" style="1"/>
    <col min="15868" max="15868" width="5.6640625" style="1" customWidth="1"/>
    <col min="15869" max="15869" width="24.44140625" style="1" customWidth="1"/>
    <col min="15870" max="15870" width="15.33203125" style="1" customWidth="1"/>
    <col min="15871" max="15871" width="18.109375" style="1" customWidth="1"/>
    <col min="15872" max="15872" width="24.5546875" style="1" customWidth="1"/>
    <col min="15873" max="15873" width="12.77734375" style="1" bestFit="1" customWidth="1"/>
    <col min="15874" max="15874" width="21" style="1" customWidth="1"/>
    <col min="15875" max="15875" width="13.33203125" style="1" bestFit="1" customWidth="1"/>
    <col min="15876" max="15876" width="7" style="1" bestFit="1" customWidth="1"/>
    <col min="15877" max="15877" width="27.21875" style="1" customWidth="1"/>
    <col min="15878" max="15879" width="7" style="1" bestFit="1" customWidth="1"/>
    <col min="15880" max="16123" width="9.109375" style="1"/>
    <col min="16124" max="16124" width="5.6640625" style="1" customWidth="1"/>
    <col min="16125" max="16125" width="24.44140625" style="1" customWidth="1"/>
    <col min="16126" max="16126" width="15.33203125" style="1" customWidth="1"/>
    <col min="16127" max="16127" width="18.109375" style="1" customWidth="1"/>
    <col min="16128" max="16128" width="24.5546875" style="1" customWidth="1"/>
    <col min="16129" max="16129" width="12.77734375" style="1" bestFit="1" customWidth="1"/>
    <col min="16130" max="16130" width="21" style="1" customWidth="1"/>
    <col min="16131" max="16131" width="13.33203125" style="1" bestFit="1" customWidth="1"/>
    <col min="16132" max="16132" width="7" style="1" bestFit="1" customWidth="1"/>
    <col min="16133" max="16133" width="27.21875" style="1" customWidth="1"/>
    <col min="16134" max="16135" width="7" style="1" bestFit="1" customWidth="1"/>
    <col min="16136" max="16384" width="9.109375" style="1"/>
  </cols>
  <sheetData>
    <row r="1" spans="1:7" x14ac:dyDescent="0.3">
      <c r="A1" s="111" t="s">
        <v>0</v>
      </c>
      <c r="B1" s="112"/>
      <c r="C1" s="112"/>
      <c r="D1" s="112"/>
      <c r="E1" s="112"/>
      <c r="F1" s="112"/>
      <c r="G1" s="113"/>
    </row>
    <row r="2" spans="1:7" x14ac:dyDescent="0.3">
      <c r="A2" s="114" t="s">
        <v>1</v>
      </c>
      <c r="B2" s="115"/>
      <c r="C2" s="115"/>
      <c r="D2" s="115"/>
      <c r="E2" s="115"/>
      <c r="F2" s="115"/>
      <c r="G2" s="116"/>
    </row>
    <row r="3" spans="1:7" x14ac:dyDescent="0.3">
      <c r="A3" s="114" t="s">
        <v>2</v>
      </c>
      <c r="B3" s="115"/>
      <c r="C3" s="115"/>
      <c r="D3" s="115"/>
      <c r="E3" s="115"/>
      <c r="F3" s="115"/>
      <c r="G3" s="116"/>
    </row>
    <row r="4" spans="1:7" x14ac:dyDescent="0.3">
      <c r="A4" s="114" t="s">
        <v>3</v>
      </c>
      <c r="B4" s="115"/>
      <c r="C4" s="115"/>
      <c r="D4" s="115"/>
      <c r="E4" s="115"/>
      <c r="F4" s="115"/>
      <c r="G4" s="116"/>
    </row>
    <row r="5" spans="1:7" x14ac:dyDescent="0.3">
      <c r="A5" s="136"/>
      <c r="B5" s="137"/>
      <c r="C5" s="137"/>
      <c r="D5" s="137"/>
      <c r="E5" s="137"/>
      <c r="F5" s="137"/>
      <c r="G5" s="138"/>
    </row>
    <row r="6" spans="1:7" ht="14.4" customHeight="1" thickBot="1" x14ac:dyDescent="0.35">
      <c r="A6" s="139" t="s">
        <v>4</v>
      </c>
      <c r="B6" s="140"/>
      <c r="C6" s="140"/>
      <c r="D6" s="140"/>
      <c r="E6" s="140"/>
      <c r="F6" s="140"/>
      <c r="G6" s="141"/>
    </row>
    <row r="7" spans="1:7" x14ac:dyDescent="0.3">
      <c r="A7" s="2" t="s">
        <v>5</v>
      </c>
      <c r="B7" s="142" t="s">
        <v>6</v>
      </c>
      <c r="C7" s="143"/>
      <c r="D7" s="144"/>
      <c r="E7" s="145"/>
      <c r="F7" s="146"/>
      <c r="G7" s="147"/>
    </row>
    <row r="8" spans="1:7" ht="14.4" customHeight="1" x14ac:dyDescent="0.3">
      <c r="A8" s="3" t="s">
        <v>7</v>
      </c>
      <c r="B8" s="117" t="s">
        <v>8</v>
      </c>
      <c r="C8" s="118"/>
      <c r="D8" s="119"/>
      <c r="E8" s="120"/>
      <c r="F8" s="121"/>
      <c r="G8" s="122"/>
    </row>
    <row r="9" spans="1:7" ht="15" customHeight="1" x14ac:dyDescent="0.3">
      <c r="A9" s="3" t="s">
        <v>9</v>
      </c>
      <c r="B9" s="117" t="s">
        <v>10</v>
      </c>
      <c r="C9" s="118"/>
      <c r="D9" s="119"/>
      <c r="E9" s="120"/>
      <c r="F9" s="121"/>
      <c r="G9" s="122"/>
    </row>
    <row r="10" spans="1:7" ht="18.600000000000001" thickBot="1" x14ac:dyDescent="0.35">
      <c r="A10" s="4" t="s">
        <v>11</v>
      </c>
      <c r="B10" s="123" t="s">
        <v>12</v>
      </c>
      <c r="C10" s="124"/>
      <c r="D10" s="125"/>
      <c r="E10" s="126"/>
      <c r="F10" s="127"/>
      <c r="G10" s="128"/>
    </row>
    <row r="11" spans="1:7" ht="14.4" customHeight="1" thickBot="1" x14ac:dyDescent="0.35">
      <c r="A11" s="129" t="s">
        <v>13</v>
      </c>
      <c r="B11" s="130"/>
      <c r="C11" s="130"/>
      <c r="D11" s="130"/>
      <c r="E11" s="130"/>
      <c r="F11" s="130"/>
      <c r="G11" s="131"/>
    </row>
    <row r="12" spans="1:7" ht="31.5" customHeight="1" x14ac:dyDescent="0.3">
      <c r="A12" s="132" t="s">
        <v>14</v>
      </c>
      <c r="B12" s="133"/>
      <c r="C12" s="133"/>
      <c r="D12" s="5" t="s">
        <v>15</v>
      </c>
      <c r="E12" s="134" t="s">
        <v>16</v>
      </c>
      <c r="F12" s="134"/>
      <c r="G12" s="135"/>
    </row>
    <row r="13" spans="1:7" ht="18.600000000000001" thickBot="1" x14ac:dyDescent="0.35">
      <c r="A13" s="155"/>
      <c r="B13" s="156"/>
      <c r="C13" s="156"/>
      <c r="D13" s="6" t="s">
        <v>17</v>
      </c>
      <c r="E13" s="157"/>
      <c r="F13" s="158"/>
      <c r="G13" s="159"/>
    </row>
    <row r="14" spans="1:7" ht="16.2" thickBot="1" x14ac:dyDescent="0.35">
      <c r="A14" s="160" t="s">
        <v>18</v>
      </c>
      <c r="B14" s="161"/>
      <c r="C14" s="161"/>
      <c r="D14" s="161"/>
      <c r="E14" s="161"/>
      <c r="F14" s="161"/>
      <c r="G14" s="162"/>
    </row>
    <row r="15" spans="1:7" ht="15.6" customHeight="1" x14ac:dyDescent="0.3">
      <c r="A15" s="163" t="s">
        <v>19</v>
      </c>
      <c r="B15" s="164"/>
      <c r="C15" s="164"/>
      <c r="D15" s="164"/>
      <c r="E15" s="164"/>
      <c r="F15" s="164"/>
      <c r="G15" s="165"/>
    </row>
    <row r="16" spans="1:7" ht="18" x14ac:dyDescent="0.3">
      <c r="A16" s="7">
        <v>1</v>
      </c>
      <c r="B16" s="148" t="s">
        <v>20</v>
      </c>
      <c r="C16" s="148"/>
      <c r="D16" s="148"/>
      <c r="E16" s="148"/>
      <c r="F16" s="149">
        <f>A13</f>
        <v>0</v>
      </c>
      <c r="G16" s="150"/>
    </row>
    <row r="17" spans="1:7" ht="18" x14ac:dyDescent="0.3">
      <c r="A17" s="7">
        <v>2</v>
      </c>
      <c r="B17" s="148" t="s">
        <v>21</v>
      </c>
      <c r="C17" s="148"/>
      <c r="D17" s="148"/>
      <c r="E17" s="148"/>
      <c r="F17" s="149"/>
      <c r="G17" s="150"/>
    </row>
    <row r="18" spans="1:7" ht="14.4" customHeight="1" x14ac:dyDescent="0.3">
      <c r="A18" s="7">
        <v>3</v>
      </c>
      <c r="B18" s="148" t="s">
        <v>22</v>
      </c>
      <c r="C18" s="148"/>
      <c r="D18" s="148"/>
      <c r="E18" s="148"/>
      <c r="F18" s="151"/>
      <c r="G18" s="152"/>
    </row>
    <row r="19" spans="1:7" ht="18" x14ac:dyDescent="0.3">
      <c r="A19" s="7">
        <v>4</v>
      </c>
      <c r="B19" s="148" t="s">
        <v>23</v>
      </c>
      <c r="C19" s="148"/>
      <c r="D19" s="148"/>
      <c r="E19" s="148"/>
      <c r="F19" s="153"/>
      <c r="G19" s="154"/>
    </row>
    <row r="20" spans="1:7" ht="18" x14ac:dyDescent="0.3">
      <c r="A20" s="7">
        <v>5</v>
      </c>
      <c r="B20" s="175" t="s">
        <v>24</v>
      </c>
      <c r="C20" s="175"/>
      <c r="D20" s="175"/>
      <c r="E20" s="175"/>
      <c r="F20" s="176"/>
      <c r="G20" s="177"/>
    </row>
    <row r="21" spans="1:7" x14ac:dyDescent="0.3">
      <c r="A21" s="178"/>
      <c r="B21" s="179"/>
      <c r="C21" s="179"/>
      <c r="D21" s="179"/>
      <c r="E21" s="179"/>
      <c r="F21" s="179"/>
      <c r="G21" s="180"/>
    </row>
    <row r="22" spans="1:7" ht="28.2" customHeight="1" thickBot="1" x14ac:dyDescent="0.35">
      <c r="A22" s="181" t="s">
        <v>25</v>
      </c>
      <c r="B22" s="182"/>
      <c r="C22" s="182"/>
      <c r="D22" s="182"/>
      <c r="E22" s="182"/>
      <c r="F22" s="182"/>
      <c r="G22" s="183"/>
    </row>
    <row r="23" spans="1:7" x14ac:dyDescent="0.3">
      <c r="A23" s="8">
        <v>1</v>
      </c>
      <c r="B23" s="184" t="s">
        <v>26</v>
      </c>
      <c r="C23" s="164"/>
      <c r="D23" s="185"/>
      <c r="E23" s="9" t="s">
        <v>27</v>
      </c>
      <c r="F23" s="10" t="s">
        <v>28</v>
      </c>
      <c r="G23" s="11" t="s">
        <v>29</v>
      </c>
    </row>
    <row r="24" spans="1:7" ht="18" x14ac:dyDescent="0.3">
      <c r="A24" s="12" t="s">
        <v>5</v>
      </c>
      <c r="B24" s="166" t="s">
        <v>30</v>
      </c>
      <c r="C24" s="167"/>
      <c r="D24" s="168"/>
      <c r="E24" s="13"/>
      <c r="F24" s="14"/>
      <c r="G24" s="15"/>
    </row>
    <row r="25" spans="1:7" ht="18" x14ac:dyDescent="0.3">
      <c r="A25" s="12" t="s">
        <v>7</v>
      </c>
      <c r="B25" s="166" t="s">
        <v>31</v>
      </c>
      <c r="C25" s="167"/>
      <c r="D25" s="168"/>
      <c r="E25" s="13"/>
      <c r="F25" s="16"/>
      <c r="G25" s="17"/>
    </row>
    <row r="26" spans="1:7" ht="18" x14ac:dyDescent="0.3">
      <c r="A26" s="12" t="s">
        <v>9</v>
      </c>
      <c r="B26" s="166" t="s">
        <v>32</v>
      </c>
      <c r="C26" s="167"/>
      <c r="D26" s="168"/>
      <c r="E26" s="13"/>
      <c r="F26" s="16"/>
      <c r="G26" s="18"/>
    </row>
    <row r="27" spans="1:7" ht="18" x14ac:dyDescent="0.3">
      <c r="A27" s="12" t="s">
        <v>11</v>
      </c>
      <c r="B27" s="166" t="s">
        <v>33</v>
      </c>
      <c r="C27" s="167"/>
      <c r="D27" s="168"/>
      <c r="E27" s="13"/>
      <c r="F27" s="19"/>
      <c r="G27" s="17"/>
    </row>
    <row r="28" spans="1:7" ht="18" x14ac:dyDescent="0.3">
      <c r="A28" s="12" t="s">
        <v>34</v>
      </c>
      <c r="B28" s="166" t="s">
        <v>35</v>
      </c>
      <c r="C28" s="167"/>
      <c r="D28" s="168"/>
      <c r="E28" s="13"/>
      <c r="F28" s="19"/>
      <c r="G28" s="17"/>
    </row>
    <row r="29" spans="1:7" ht="18" x14ac:dyDescent="0.3">
      <c r="A29" s="12" t="s">
        <v>36</v>
      </c>
      <c r="B29" s="169" t="s">
        <v>37</v>
      </c>
      <c r="C29" s="170"/>
      <c r="D29" s="171"/>
      <c r="E29" s="13"/>
      <c r="F29" s="19"/>
      <c r="G29" s="17"/>
    </row>
    <row r="30" spans="1:7" ht="15" customHeight="1" x14ac:dyDescent="0.3">
      <c r="A30" s="172" t="s">
        <v>38</v>
      </c>
      <c r="B30" s="173"/>
      <c r="C30" s="173"/>
      <c r="D30" s="174"/>
      <c r="E30" s="20"/>
      <c r="F30" s="21"/>
      <c r="G30" s="22"/>
    </row>
    <row r="31" spans="1:7" ht="16.2" customHeight="1" thickBot="1" x14ac:dyDescent="0.35">
      <c r="A31" s="196" t="s">
        <v>39</v>
      </c>
      <c r="B31" s="197"/>
      <c r="C31" s="197"/>
      <c r="D31" s="197"/>
      <c r="E31" s="197"/>
      <c r="F31" s="198"/>
      <c r="G31" s="23">
        <f>SUM(G30:G30)</f>
        <v>0</v>
      </c>
    </row>
    <row r="32" spans="1:7" ht="16.2" customHeight="1" thickBot="1" x14ac:dyDescent="0.35">
      <c r="A32" s="24"/>
      <c r="B32" s="25"/>
      <c r="C32" s="25"/>
      <c r="D32" s="25"/>
      <c r="E32" s="25"/>
      <c r="F32" s="25"/>
      <c r="G32" s="26"/>
    </row>
    <row r="33" spans="1:8" ht="18" x14ac:dyDescent="0.3">
      <c r="A33" s="199" t="s">
        <v>40</v>
      </c>
      <c r="B33" s="200"/>
      <c r="C33" s="200"/>
      <c r="D33" s="200"/>
      <c r="E33" s="200"/>
      <c r="F33" s="200"/>
      <c r="G33" s="201"/>
    </row>
    <row r="34" spans="1:8" ht="14.4" customHeight="1" thickBot="1" x14ac:dyDescent="0.35">
      <c r="A34" s="202" t="s">
        <v>41</v>
      </c>
      <c r="B34" s="203"/>
      <c r="C34" s="203"/>
      <c r="D34" s="203"/>
      <c r="E34" s="203"/>
      <c r="F34" s="203"/>
      <c r="G34" s="204"/>
    </row>
    <row r="35" spans="1:8" ht="31.2" customHeight="1" x14ac:dyDescent="0.3">
      <c r="A35" s="27" t="s">
        <v>42</v>
      </c>
      <c r="B35" s="194" t="s">
        <v>43</v>
      </c>
      <c r="C35" s="194"/>
      <c r="D35" s="194"/>
      <c r="E35" s="194"/>
      <c r="F35" s="28" t="s">
        <v>28</v>
      </c>
      <c r="G35" s="11" t="s">
        <v>29</v>
      </c>
    </row>
    <row r="36" spans="1:8" ht="40.799999999999997" customHeight="1" x14ac:dyDescent="0.3">
      <c r="A36" s="29" t="s">
        <v>5</v>
      </c>
      <c r="B36" s="205" t="s">
        <v>44</v>
      </c>
      <c r="C36" s="205"/>
      <c r="D36" s="205"/>
      <c r="E36" s="205"/>
      <c r="F36" s="30">
        <f>(1/12)*100%</f>
        <v>8.3333333333333329E-2</v>
      </c>
      <c r="G36" s="31"/>
    </row>
    <row r="37" spans="1:8" ht="64.8" customHeight="1" x14ac:dyDescent="0.3">
      <c r="A37" s="32" t="s">
        <v>7</v>
      </c>
      <c r="B37" s="205" t="s">
        <v>45</v>
      </c>
      <c r="C37" s="205"/>
      <c r="D37" s="205"/>
      <c r="E37" s="206"/>
      <c r="F37" s="33">
        <f>(1*1/3)/12</f>
        <v>2.7777777777777776E-2</v>
      </c>
      <c r="G37" s="31"/>
      <c r="H37" s="34"/>
    </row>
    <row r="38" spans="1:8" ht="64.8" customHeight="1" x14ac:dyDescent="0.3">
      <c r="A38" s="32" t="s">
        <v>9</v>
      </c>
      <c r="B38" s="186" t="s">
        <v>46</v>
      </c>
      <c r="C38" s="187"/>
      <c r="D38" s="187"/>
      <c r="E38" s="188"/>
      <c r="F38" s="35">
        <f>(F36+F37)*F50</f>
        <v>0</v>
      </c>
      <c r="G38" s="31"/>
      <c r="H38" s="34"/>
    </row>
    <row r="39" spans="1:8" ht="19.2" customHeight="1" thickBot="1" x14ac:dyDescent="0.35">
      <c r="A39" s="189" t="s">
        <v>47</v>
      </c>
      <c r="B39" s="190"/>
      <c r="C39" s="190"/>
      <c r="D39" s="190"/>
      <c r="E39" s="190"/>
      <c r="F39" s="36">
        <f>SUM(F36:F38)</f>
        <v>0.1111111111111111</v>
      </c>
      <c r="G39" s="37">
        <f>SUM(G36:G38)</f>
        <v>0</v>
      </c>
    </row>
    <row r="40" spans="1:8" ht="14.4" customHeight="1" thickBot="1" x14ac:dyDescent="0.35">
      <c r="A40" s="191" t="s">
        <v>48</v>
      </c>
      <c r="B40" s="192"/>
      <c r="C40" s="192"/>
      <c r="D40" s="192"/>
      <c r="E40" s="192"/>
      <c r="F40" s="192"/>
      <c r="G40" s="193"/>
    </row>
    <row r="41" spans="1:8" ht="14.4" customHeight="1" x14ac:dyDescent="0.3">
      <c r="A41" s="27" t="s">
        <v>49</v>
      </c>
      <c r="B41" s="194" t="s">
        <v>50</v>
      </c>
      <c r="C41" s="194"/>
      <c r="D41" s="194"/>
      <c r="E41" s="194"/>
      <c r="F41" s="28" t="s">
        <v>28</v>
      </c>
      <c r="G41" s="11" t="s">
        <v>29</v>
      </c>
    </row>
    <row r="42" spans="1:8" ht="27" customHeight="1" x14ac:dyDescent="0.3">
      <c r="A42" s="38" t="s">
        <v>5</v>
      </c>
      <c r="B42" s="195" t="s">
        <v>51</v>
      </c>
      <c r="C42" s="195"/>
      <c r="D42" s="195"/>
      <c r="E42" s="195"/>
      <c r="F42" s="39"/>
      <c r="G42" s="31"/>
    </row>
    <row r="43" spans="1:8" ht="32.4" customHeight="1" x14ac:dyDescent="0.3">
      <c r="A43" s="38" t="s">
        <v>7</v>
      </c>
      <c r="B43" s="195" t="s">
        <v>52</v>
      </c>
      <c r="C43" s="195"/>
      <c r="D43" s="195"/>
      <c r="E43" s="195"/>
      <c r="F43" s="39"/>
      <c r="G43" s="31"/>
    </row>
    <row r="44" spans="1:8" ht="33" customHeight="1" x14ac:dyDescent="0.3">
      <c r="A44" s="38" t="s">
        <v>9</v>
      </c>
      <c r="B44" s="195" t="s">
        <v>53</v>
      </c>
      <c r="C44" s="195"/>
      <c r="D44" s="195"/>
      <c r="E44" s="195"/>
      <c r="F44" s="40"/>
      <c r="G44" s="31"/>
    </row>
    <row r="45" spans="1:8" ht="27" customHeight="1" x14ac:dyDescent="0.3">
      <c r="A45" s="38" t="s">
        <v>11</v>
      </c>
      <c r="B45" s="195" t="s">
        <v>54</v>
      </c>
      <c r="C45" s="195"/>
      <c r="D45" s="195"/>
      <c r="E45" s="195"/>
      <c r="F45" s="39"/>
      <c r="G45" s="31"/>
    </row>
    <row r="46" spans="1:8" ht="31.8" customHeight="1" x14ac:dyDescent="0.3">
      <c r="A46" s="38" t="s">
        <v>34</v>
      </c>
      <c r="B46" s="195" t="s">
        <v>55</v>
      </c>
      <c r="C46" s="195"/>
      <c r="D46" s="195"/>
      <c r="E46" s="195"/>
      <c r="F46" s="39"/>
      <c r="G46" s="31"/>
    </row>
    <row r="47" spans="1:8" ht="29.4" customHeight="1" x14ac:dyDescent="0.3">
      <c r="A47" s="38" t="s">
        <v>36</v>
      </c>
      <c r="B47" s="195" t="s">
        <v>56</v>
      </c>
      <c r="C47" s="195"/>
      <c r="D47" s="195"/>
      <c r="E47" s="195"/>
      <c r="F47" s="39"/>
      <c r="G47" s="31"/>
    </row>
    <row r="48" spans="1:8" ht="26.4" customHeight="1" x14ac:dyDescent="0.3">
      <c r="A48" s="38" t="s">
        <v>57</v>
      </c>
      <c r="B48" s="195" t="s">
        <v>58</v>
      </c>
      <c r="C48" s="195"/>
      <c r="D48" s="195"/>
      <c r="E48" s="195"/>
      <c r="F48" s="39"/>
      <c r="G48" s="31"/>
    </row>
    <row r="49" spans="1:8" ht="30" customHeight="1" x14ac:dyDescent="0.3">
      <c r="A49" s="38" t="s">
        <v>59</v>
      </c>
      <c r="B49" s="195" t="s">
        <v>60</v>
      </c>
      <c r="C49" s="195"/>
      <c r="D49" s="195"/>
      <c r="E49" s="195"/>
      <c r="F49" s="39"/>
      <c r="G49" s="31"/>
    </row>
    <row r="50" spans="1:8" ht="18.600000000000001" thickBot="1" x14ac:dyDescent="0.35">
      <c r="A50" s="207" t="s">
        <v>61</v>
      </c>
      <c r="B50" s="208"/>
      <c r="C50" s="208"/>
      <c r="D50" s="208"/>
      <c r="E50" s="208"/>
      <c r="F50" s="41">
        <f>SUM(F42:F49)</f>
        <v>0</v>
      </c>
      <c r="G50" s="42">
        <f>SUM(G42:G49)</f>
        <v>0</v>
      </c>
    </row>
    <row r="51" spans="1:8" ht="16.2" thickBot="1" x14ac:dyDescent="0.35">
      <c r="A51" s="191" t="s">
        <v>62</v>
      </c>
      <c r="B51" s="192"/>
      <c r="C51" s="192"/>
      <c r="D51" s="192"/>
      <c r="E51" s="192"/>
      <c r="F51" s="192"/>
      <c r="G51" s="193"/>
    </row>
    <row r="52" spans="1:8" ht="14.4" customHeight="1" x14ac:dyDescent="0.3">
      <c r="A52" s="27" t="s">
        <v>63</v>
      </c>
      <c r="B52" s="194" t="s">
        <v>64</v>
      </c>
      <c r="C52" s="194"/>
      <c r="D52" s="194"/>
      <c r="E52" s="194"/>
      <c r="F52" s="28" t="s">
        <v>28</v>
      </c>
      <c r="G52" s="11" t="s">
        <v>29</v>
      </c>
    </row>
    <row r="53" spans="1:8" ht="14.4" customHeight="1" x14ac:dyDescent="0.3">
      <c r="A53" s="38" t="s">
        <v>5</v>
      </c>
      <c r="B53" s="205" t="s">
        <v>65</v>
      </c>
      <c r="C53" s="205"/>
      <c r="D53" s="205"/>
      <c r="E53" s="205"/>
      <c r="F53" s="43"/>
      <c r="G53" s="44"/>
    </row>
    <row r="54" spans="1:8" ht="18" x14ac:dyDescent="0.3">
      <c r="A54" s="38" t="s">
        <v>7</v>
      </c>
      <c r="B54" s="205" t="s">
        <v>66</v>
      </c>
      <c r="C54" s="205"/>
      <c r="D54" s="205"/>
      <c r="E54" s="205"/>
      <c r="F54" s="45"/>
      <c r="G54" s="44"/>
    </row>
    <row r="55" spans="1:8" ht="18" x14ac:dyDescent="0.3">
      <c r="A55" s="38" t="s">
        <v>9</v>
      </c>
      <c r="B55" s="205" t="s">
        <v>67</v>
      </c>
      <c r="C55" s="205"/>
      <c r="D55" s="205"/>
      <c r="E55" s="205"/>
      <c r="F55" s="46"/>
      <c r="G55" s="44"/>
    </row>
    <row r="56" spans="1:8" ht="18" x14ac:dyDescent="0.3">
      <c r="A56" s="47" t="s">
        <v>11</v>
      </c>
      <c r="B56" s="205" t="s">
        <v>68</v>
      </c>
      <c r="C56" s="205"/>
      <c r="D56" s="205"/>
      <c r="E56" s="205"/>
      <c r="F56" s="46"/>
      <c r="G56" s="44"/>
    </row>
    <row r="57" spans="1:8" ht="18" x14ac:dyDescent="0.3">
      <c r="A57" s="47" t="s">
        <v>34</v>
      </c>
      <c r="B57" s="205" t="s">
        <v>69</v>
      </c>
      <c r="C57" s="205"/>
      <c r="D57" s="205"/>
      <c r="E57" s="205"/>
      <c r="F57" s="46"/>
      <c r="G57" s="44"/>
    </row>
    <row r="58" spans="1:8" ht="18" x14ac:dyDescent="0.3">
      <c r="A58" s="47" t="s">
        <v>36</v>
      </c>
      <c r="B58" s="205" t="s">
        <v>70</v>
      </c>
      <c r="C58" s="205"/>
      <c r="D58" s="205"/>
      <c r="E58" s="205"/>
      <c r="F58" s="46"/>
      <c r="G58" s="44"/>
    </row>
    <row r="59" spans="1:8" ht="18" x14ac:dyDescent="0.3">
      <c r="A59" s="47" t="s">
        <v>57</v>
      </c>
      <c r="B59" s="205" t="s">
        <v>71</v>
      </c>
      <c r="C59" s="205"/>
      <c r="D59" s="205"/>
      <c r="E59" s="205"/>
      <c r="F59" s="46"/>
      <c r="G59" s="44"/>
    </row>
    <row r="60" spans="1:8" ht="14.4" customHeight="1" thickBot="1" x14ac:dyDescent="0.35">
      <c r="A60" s="216" t="s">
        <v>72</v>
      </c>
      <c r="B60" s="217"/>
      <c r="C60" s="217"/>
      <c r="D60" s="217"/>
      <c r="E60" s="217"/>
      <c r="F60" s="217"/>
      <c r="G60" s="48">
        <f>SUM(G53:G59)</f>
        <v>0</v>
      </c>
    </row>
    <row r="61" spans="1:8" ht="14.4" customHeight="1" thickBot="1" x14ac:dyDescent="0.35">
      <c r="A61" s="202" t="s">
        <v>73</v>
      </c>
      <c r="B61" s="203"/>
      <c r="C61" s="203"/>
      <c r="D61" s="203"/>
      <c r="E61" s="203"/>
      <c r="F61" s="203"/>
      <c r="G61" s="204"/>
    </row>
    <row r="62" spans="1:8" ht="14.4" customHeight="1" x14ac:dyDescent="0.3">
      <c r="A62" s="49">
        <v>2</v>
      </c>
      <c r="B62" s="209" t="s">
        <v>74</v>
      </c>
      <c r="C62" s="209"/>
      <c r="D62" s="209"/>
      <c r="E62" s="209"/>
      <c r="F62" s="209"/>
      <c r="G62" s="50" t="s">
        <v>29</v>
      </c>
      <c r="H62" s="51"/>
    </row>
    <row r="63" spans="1:8" ht="18" x14ac:dyDescent="0.3">
      <c r="A63" s="52" t="s">
        <v>42</v>
      </c>
      <c r="B63" s="210" t="s">
        <v>43</v>
      </c>
      <c r="C63" s="211"/>
      <c r="D63" s="211"/>
      <c r="E63" s="212"/>
      <c r="F63" s="53"/>
      <c r="G63" s="54">
        <f>G39</f>
        <v>0</v>
      </c>
    </row>
    <row r="64" spans="1:8" ht="15" customHeight="1" x14ac:dyDescent="0.3">
      <c r="A64" s="52" t="s">
        <v>49</v>
      </c>
      <c r="B64" s="210" t="s">
        <v>50</v>
      </c>
      <c r="C64" s="211"/>
      <c r="D64" s="211"/>
      <c r="E64" s="212"/>
      <c r="F64" s="53"/>
      <c r="G64" s="54"/>
    </row>
    <row r="65" spans="1:8" ht="18" x14ac:dyDescent="0.3">
      <c r="A65" s="52" t="s">
        <v>63</v>
      </c>
      <c r="B65" s="210" t="s">
        <v>64</v>
      </c>
      <c r="C65" s="211"/>
      <c r="D65" s="211"/>
      <c r="E65" s="212"/>
      <c r="F65" s="53"/>
      <c r="G65" s="54"/>
    </row>
    <row r="66" spans="1:8" ht="18.600000000000001" thickBot="1" x14ac:dyDescent="0.35">
      <c r="A66" s="196" t="s">
        <v>75</v>
      </c>
      <c r="B66" s="197"/>
      <c r="C66" s="197"/>
      <c r="D66" s="197"/>
      <c r="E66" s="197"/>
      <c r="F66" s="198"/>
      <c r="G66" s="48">
        <f>SUM(G63:G65)</f>
        <v>0</v>
      </c>
    </row>
    <row r="67" spans="1:8" ht="30" customHeight="1" thickBot="1" x14ac:dyDescent="0.35">
      <c r="A67" s="213" t="s">
        <v>76</v>
      </c>
      <c r="B67" s="214"/>
      <c r="C67" s="214"/>
      <c r="D67" s="214"/>
      <c r="E67" s="214"/>
      <c r="F67" s="214"/>
      <c r="G67" s="215"/>
    </row>
    <row r="68" spans="1:8" ht="61.8" customHeight="1" x14ac:dyDescent="0.3">
      <c r="A68" s="8">
        <v>3</v>
      </c>
      <c r="B68" s="236" t="s">
        <v>77</v>
      </c>
      <c r="C68" s="236"/>
      <c r="D68" s="236"/>
      <c r="E68" s="237"/>
      <c r="F68" s="237"/>
      <c r="G68" s="11" t="s">
        <v>29</v>
      </c>
    </row>
    <row r="69" spans="1:8" ht="34.5" customHeight="1" x14ac:dyDescent="0.3">
      <c r="A69" s="38" t="s">
        <v>5</v>
      </c>
      <c r="B69" s="238" t="s">
        <v>78</v>
      </c>
      <c r="C69" s="238"/>
      <c r="D69" s="238"/>
      <c r="E69" s="238"/>
      <c r="F69" s="56">
        <f>((1/12)*0.05)</f>
        <v>4.1666666666666666E-3</v>
      </c>
      <c r="G69" s="57">
        <f>(G31)*F69</f>
        <v>0</v>
      </c>
    </row>
    <row r="70" spans="1:8" ht="51" customHeight="1" x14ac:dyDescent="0.3">
      <c r="A70" s="38" t="s">
        <v>7</v>
      </c>
      <c r="B70" s="238" t="s">
        <v>79</v>
      </c>
      <c r="C70" s="238"/>
      <c r="D70" s="238"/>
      <c r="E70" s="238"/>
      <c r="F70" s="58">
        <f>F69*8%</f>
        <v>3.3333333333333332E-4</v>
      </c>
      <c r="G70" s="57">
        <f>(G31)*F70</f>
        <v>0</v>
      </c>
    </row>
    <row r="71" spans="1:8" ht="49.2" customHeight="1" x14ac:dyDescent="0.3">
      <c r="A71" s="38" t="s">
        <v>9</v>
      </c>
      <c r="B71" s="239" t="s">
        <v>80</v>
      </c>
      <c r="C71" s="240"/>
      <c r="D71" s="240"/>
      <c r="E71" s="241"/>
      <c r="F71" s="59">
        <f>(0.08*0.4*0.9)*(1+2/12+(1/3*1/12))</f>
        <v>3.44E-2</v>
      </c>
      <c r="G71" s="57">
        <f>(G31)*F71</f>
        <v>0</v>
      </c>
    </row>
    <row r="72" spans="1:8" ht="46.2" customHeight="1" x14ac:dyDescent="0.3">
      <c r="A72" s="38" t="s">
        <v>11</v>
      </c>
      <c r="B72" s="239" t="s">
        <v>81</v>
      </c>
      <c r="C72" s="240"/>
      <c r="D72" s="240"/>
      <c r="E72" s="241"/>
      <c r="F72" s="56">
        <f>(100/30)*7/12/100</f>
        <v>1.9444444444444445E-2</v>
      </c>
      <c r="G72" s="57">
        <f>G31*F72</f>
        <v>0</v>
      </c>
    </row>
    <row r="73" spans="1:8" ht="28.8" customHeight="1" x14ac:dyDescent="0.3">
      <c r="A73" s="38" t="s">
        <v>34</v>
      </c>
      <c r="B73" s="242" t="s">
        <v>82</v>
      </c>
      <c r="C73" s="243"/>
      <c r="D73" s="243"/>
      <c r="E73" s="244"/>
      <c r="F73" s="56">
        <f>F50*F72</f>
        <v>0</v>
      </c>
      <c r="G73" s="57">
        <f>G31*F73</f>
        <v>0</v>
      </c>
      <c r="H73" s="60"/>
    </row>
    <row r="74" spans="1:8" ht="47.4" customHeight="1" thickBot="1" x14ac:dyDescent="0.35">
      <c r="A74" s="61" t="s">
        <v>36</v>
      </c>
      <c r="B74" s="218" t="s">
        <v>83</v>
      </c>
      <c r="C74" s="219"/>
      <c r="D74" s="219"/>
      <c r="E74" s="220"/>
      <c r="F74" s="62">
        <f>F72*0.08*0.4</f>
        <v>6.2222222222222236E-4</v>
      </c>
      <c r="G74" s="63">
        <f>(G31)*F74</f>
        <v>0</v>
      </c>
    </row>
    <row r="75" spans="1:8" ht="18" x14ac:dyDescent="0.3">
      <c r="A75" s="221" t="s">
        <v>84</v>
      </c>
      <c r="B75" s="222"/>
      <c r="C75" s="222"/>
      <c r="D75" s="222"/>
      <c r="E75" s="223"/>
      <c r="F75" s="64">
        <f>SUM(F69:F74)</f>
        <v>5.8966666666666667E-2</v>
      </c>
      <c r="G75" s="65">
        <f>SUM(G69:G74)</f>
        <v>0</v>
      </c>
    </row>
    <row r="76" spans="1:8" ht="16.2" thickBot="1" x14ac:dyDescent="0.35">
      <c r="A76" s="66"/>
      <c r="B76" s="66"/>
      <c r="C76" s="66"/>
      <c r="D76" s="66"/>
      <c r="E76" s="66"/>
      <c r="F76" s="66"/>
      <c r="G76" s="66"/>
    </row>
    <row r="77" spans="1:8" ht="18" x14ac:dyDescent="0.3">
      <c r="A77" s="199" t="s">
        <v>85</v>
      </c>
      <c r="B77" s="200"/>
      <c r="C77" s="200"/>
      <c r="D77" s="200"/>
      <c r="E77" s="200"/>
      <c r="F77" s="200"/>
      <c r="G77" s="201"/>
    </row>
    <row r="78" spans="1:8" ht="16.2" thickBot="1" x14ac:dyDescent="0.35">
      <c r="A78" s="202" t="s">
        <v>86</v>
      </c>
      <c r="B78" s="203"/>
      <c r="C78" s="203"/>
      <c r="D78" s="203"/>
      <c r="E78" s="203"/>
      <c r="F78" s="203"/>
      <c r="G78" s="204"/>
    </row>
    <row r="79" spans="1:8" ht="16.2" hidden="1" thickBot="1" x14ac:dyDescent="0.35">
      <c r="A79" s="224"/>
      <c r="B79" s="225"/>
      <c r="C79" s="225"/>
      <c r="D79" s="225"/>
      <c r="E79" s="226"/>
      <c r="F79" s="67" t="s">
        <v>87</v>
      </c>
      <c r="G79" s="68">
        <f>G31</f>
        <v>0</v>
      </c>
    </row>
    <row r="80" spans="1:8" ht="16.2" hidden="1" thickBot="1" x14ac:dyDescent="0.35">
      <c r="A80" s="227"/>
      <c r="B80" s="228"/>
      <c r="C80" s="228"/>
      <c r="D80" s="228"/>
      <c r="E80" s="229"/>
      <c r="F80" s="67" t="s">
        <v>88</v>
      </c>
      <c r="G80" s="68">
        <f>G66</f>
        <v>0</v>
      </c>
    </row>
    <row r="81" spans="1:8" ht="16.2" hidden="1" thickBot="1" x14ac:dyDescent="0.35">
      <c r="A81" s="227"/>
      <c r="B81" s="228"/>
      <c r="C81" s="228"/>
      <c r="D81" s="228"/>
      <c r="E81" s="229"/>
      <c r="F81" s="67" t="s">
        <v>89</v>
      </c>
      <c r="G81" s="68">
        <f>G75</f>
        <v>0</v>
      </c>
    </row>
    <row r="82" spans="1:8" ht="16.2" hidden="1" thickBot="1" x14ac:dyDescent="0.35">
      <c r="A82" s="230"/>
      <c r="B82" s="231"/>
      <c r="C82" s="231"/>
      <c r="D82" s="231"/>
      <c r="E82" s="232"/>
      <c r="F82" s="69" t="s">
        <v>90</v>
      </c>
      <c r="G82" s="70">
        <f>SUM(G79:G81)</f>
        <v>0</v>
      </c>
    </row>
    <row r="83" spans="1:8" x14ac:dyDescent="0.3">
      <c r="A83" s="27" t="s">
        <v>91</v>
      </c>
      <c r="B83" s="233" t="s">
        <v>92</v>
      </c>
      <c r="C83" s="234"/>
      <c r="D83" s="234"/>
      <c r="E83" s="235"/>
      <c r="F83" s="28" t="s">
        <v>93</v>
      </c>
      <c r="G83" s="11" t="s">
        <v>29</v>
      </c>
    </row>
    <row r="84" spans="1:8" ht="30.6" customHeight="1" x14ac:dyDescent="0.3">
      <c r="A84" s="38" t="s">
        <v>5</v>
      </c>
      <c r="B84" s="205" t="s">
        <v>94</v>
      </c>
      <c r="C84" s="205"/>
      <c r="D84" s="205"/>
      <c r="E84" s="205"/>
      <c r="F84" s="30">
        <v>8.3299999999999999E-2</v>
      </c>
      <c r="G84" s="31">
        <f>G31*F84</f>
        <v>0</v>
      </c>
    </row>
    <row r="85" spans="1:8" ht="49.8" customHeight="1" x14ac:dyDescent="0.3">
      <c r="A85" s="38" t="s">
        <v>7</v>
      </c>
      <c r="B85" s="205" t="s">
        <v>95</v>
      </c>
      <c r="C85" s="205"/>
      <c r="D85" s="205"/>
      <c r="E85" s="205"/>
      <c r="F85" s="39">
        <f>((1/30)/12)</f>
        <v>2.7777777777777779E-3</v>
      </c>
      <c r="G85" s="31">
        <f>G31*F85</f>
        <v>0</v>
      </c>
    </row>
    <row r="86" spans="1:8" ht="35.25" customHeight="1" x14ac:dyDescent="0.3">
      <c r="A86" s="38" t="s">
        <v>9</v>
      </c>
      <c r="B86" s="205" t="s">
        <v>96</v>
      </c>
      <c r="C86" s="205"/>
      <c r="D86" s="205"/>
      <c r="E86" s="205"/>
      <c r="F86" s="39">
        <f>((5/30)/12)*0.015*100%</f>
        <v>2.0833333333333332E-4</v>
      </c>
      <c r="G86" s="31">
        <f>G31*F86</f>
        <v>0</v>
      </c>
    </row>
    <row r="87" spans="1:8" ht="33.6" customHeight="1" x14ac:dyDescent="0.3">
      <c r="A87" s="38" t="s">
        <v>11</v>
      </c>
      <c r="B87" s="205" t="s">
        <v>97</v>
      </c>
      <c r="C87" s="205"/>
      <c r="D87" s="205"/>
      <c r="E87" s="205"/>
      <c r="F87" s="39">
        <f>((1.5/30)/12)*(8%*100%)</f>
        <v>3.3333333333333332E-4</v>
      </c>
      <c r="G87" s="31">
        <f>G31*F87</f>
        <v>0</v>
      </c>
    </row>
    <row r="88" spans="1:8" ht="30" customHeight="1" x14ac:dyDescent="0.3">
      <c r="A88" s="38" t="s">
        <v>34</v>
      </c>
      <c r="B88" s="205" t="s">
        <v>98</v>
      </c>
      <c r="C88" s="205"/>
      <c r="D88" s="205"/>
      <c r="E88" s="205"/>
      <c r="F88" s="30">
        <f>(0.1111*0.02*0.333)</f>
        <v>7.3992600000000002E-4</v>
      </c>
      <c r="G88" s="31">
        <f>G36*F88</f>
        <v>0</v>
      </c>
    </row>
    <row r="89" spans="1:8" ht="15" customHeight="1" x14ac:dyDescent="0.3">
      <c r="A89" s="38" t="s">
        <v>36</v>
      </c>
      <c r="B89" s="238" t="s">
        <v>99</v>
      </c>
      <c r="C89" s="238"/>
      <c r="D89" s="238"/>
      <c r="E89" s="238"/>
      <c r="F89" s="39">
        <v>0</v>
      </c>
      <c r="G89" s="31">
        <v>0</v>
      </c>
    </row>
    <row r="90" spans="1:8" ht="18.600000000000001" thickBot="1" x14ac:dyDescent="0.35">
      <c r="A90" s="207" t="s">
        <v>100</v>
      </c>
      <c r="B90" s="208"/>
      <c r="C90" s="208"/>
      <c r="D90" s="208"/>
      <c r="E90" s="208"/>
      <c r="F90" s="71">
        <f>SUM(F84:F89)</f>
        <v>8.7359370444444459E-2</v>
      </c>
      <c r="G90" s="42">
        <f>SUM(G84:G89)</f>
        <v>0</v>
      </c>
    </row>
    <row r="91" spans="1:8" ht="14.4" customHeight="1" thickBot="1" x14ac:dyDescent="0.35">
      <c r="A91" s="245" t="s">
        <v>101</v>
      </c>
      <c r="B91" s="246"/>
      <c r="C91" s="246"/>
      <c r="D91" s="246"/>
      <c r="E91" s="246"/>
      <c r="F91" s="246"/>
      <c r="G91" s="247"/>
    </row>
    <row r="92" spans="1:8" ht="15" customHeight="1" x14ac:dyDescent="0.3">
      <c r="A92" s="27" t="s">
        <v>102</v>
      </c>
      <c r="B92" s="233" t="s">
        <v>103</v>
      </c>
      <c r="C92" s="234"/>
      <c r="D92" s="234"/>
      <c r="E92" s="235"/>
      <c r="F92" s="28"/>
      <c r="G92" s="11" t="s">
        <v>29</v>
      </c>
    </row>
    <row r="93" spans="1:8" x14ac:dyDescent="0.3">
      <c r="A93" s="38" t="s">
        <v>5</v>
      </c>
      <c r="B93" s="248" t="s">
        <v>104</v>
      </c>
      <c r="C93" s="248"/>
      <c r="D93" s="248"/>
      <c r="E93" s="248"/>
      <c r="F93" s="73"/>
      <c r="G93" s="74"/>
      <c r="H93" s="75"/>
    </row>
    <row r="94" spans="1:8" ht="14.4" customHeight="1" thickBot="1" x14ac:dyDescent="0.35">
      <c r="A94" s="207" t="s">
        <v>105</v>
      </c>
      <c r="B94" s="208"/>
      <c r="C94" s="208"/>
      <c r="D94" s="208"/>
      <c r="E94" s="208"/>
      <c r="F94" s="76"/>
      <c r="G94" s="77">
        <f>SUM(G93)</f>
        <v>0</v>
      </c>
    </row>
    <row r="95" spans="1:8" ht="16.2" thickBot="1" x14ac:dyDescent="0.35">
      <c r="A95" s="202" t="s">
        <v>106</v>
      </c>
      <c r="B95" s="203"/>
      <c r="C95" s="203"/>
      <c r="D95" s="203"/>
      <c r="E95" s="203"/>
      <c r="F95" s="203"/>
      <c r="G95" s="204"/>
    </row>
    <row r="96" spans="1:8" x14ac:dyDescent="0.3">
      <c r="A96" s="49">
        <v>4</v>
      </c>
      <c r="B96" s="209" t="s">
        <v>107</v>
      </c>
      <c r="C96" s="209"/>
      <c r="D96" s="209"/>
      <c r="E96" s="209"/>
      <c r="F96" s="209"/>
      <c r="G96" s="50" t="s">
        <v>29</v>
      </c>
    </row>
    <row r="97" spans="1:8" ht="14.4" customHeight="1" x14ac:dyDescent="0.3">
      <c r="A97" s="52" t="s">
        <v>91</v>
      </c>
      <c r="B97" s="210" t="s">
        <v>92</v>
      </c>
      <c r="C97" s="211"/>
      <c r="D97" s="211"/>
      <c r="E97" s="212"/>
      <c r="F97" s="53"/>
      <c r="G97" s="54">
        <f>+G90</f>
        <v>0</v>
      </c>
    </row>
    <row r="98" spans="1:8" ht="15" customHeight="1" x14ac:dyDescent="0.3">
      <c r="A98" s="52" t="s">
        <v>102</v>
      </c>
      <c r="B98" s="210" t="s">
        <v>103</v>
      </c>
      <c r="C98" s="211"/>
      <c r="D98" s="211"/>
      <c r="E98" s="212"/>
      <c r="F98" s="53"/>
      <c r="G98" s="54">
        <f>+G94</f>
        <v>0</v>
      </c>
    </row>
    <row r="99" spans="1:8" ht="18" x14ac:dyDescent="0.3">
      <c r="A99" s="260" t="s">
        <v>38</v>
      </c>
      <c r="B99" s="261"/>
      <c r="C99" s="261"/>
      <c r="D99" s="261"/>
      <c r="E99" s="262"/>
      <c r="F99" s="78"/>
      <c r="G99" s="79">
        <f>SUM(G97:G98)</f>
        <v>0</v>
      </c>
    </row>
    <row r="100" spans="1:8" ht="18.600000000000001" thickBot="1" x14ac:dyDescent="0.35">
      <c r="A100" s="207" t="s">
        <v>108</v>
      </c>
      <c r="B100" s="208"/>
      <c r="C100" s="208"/>
      <c r="D100" s="208"/>
      <c r="E100" s="208"/>
      <c r="F100" s="208"/>
      <c r="G100" s="48">
        <f>SUM(G99:G99)</f>
        <v>0</v>
      </c>
    </row>
    <row r="101" spans="1:8" ht="18.600000000000001" thickBot="1" x14ac:dyDescent="0.35">
      <c r="A101" s="80"/>
      <c r="B101" s="81"/>
      <c r="C101" s="81"/>
      <c r="D101" s="81"/>
      <c r="E101" s="81"/>
      <c r="F101" s="81"/>
      <c r="G101" s="82"/>
    </row>
    <row r="102" spans="1:8" ht="30" customHeight="1" thickBot="1" x14ac:dyDescent="0.35">
      <c r="A102" s="263" t="s">
        <v>109</v>
      </c>
      <c r="B102" s="264"/>
      <c r="C102" s="264"/>
      <c r="D102" s="264"/>
      <c r="E102" s="264"/>
      <c r="F102" s="264"/>
      <c r="G102" s="265"/>
    </row>
    <row r="103" spans="1:8" ht="14.4" customHeight="1" x14ac:dyDescent="0.3">
      <c r="A103" s="8">
        <v>5</v>
      </c>
      <c r="B103" s="194" t="s">
        <v>110</v>
      </c>
      <c r="C103" s="194"/>
      <c r="D103" s="194"/>
      <c r="E103" s="194"/>
      <c r="F103" s="28"/>
      <c r="G103" s="11" t="s">
        <v>29</v>
      </c>
    </row>
    <row r="104" spans="1:8" ht="14.4" customHeight="1" x14ac:dyDescent="0.3">
      <c r="A104" s="38" t="s">
        <v>5</v>
      </c>
      <c r="B104" s="249" t="s">
        <v>111</v>
      </c>
      <c r="C104" s="250"/>
      <c r="D104" s="250"/>
      <c r="E104" s="251"/>
      <c r="F104" s="86"/>
      <c r="G104" s="87"/>
    </row>
    <row r="105" spans="1:8" ht="14.4" customHeight="1" x14ac:dyDescent="0.3">
      <c r="A105" s="38" t="s">
        <v>7</v>
      </c>
      <c r="B105" s="83" t="s">
        <v>112</v>
      </c>
      <c r="C105" s="84"/>
      <c r="D105" s="84"/>
      <c r="E105" s="85"/>
      <c r="F105" s="86"/>
      <c r="G105" s="87"/>
    </row>
    <row r="106" spans="1:8" ht="14.4" customHeight="1" x14ac:dyDescent="0.3">
      <c r="A106" s="38" t="s">
        <v>9</v>
      </c>
      <c r="B106" s="249" t="s">
        <v>113</v>
      </c>
      <c r="C106" s="250"/>
      <c r="D106" s="250"/>
      <c r="E106" s="251"/>
      <c r="F106" s="88"/>
      <c r="G106" s="89"/>
    </row>
    <row r="107" spans="1:8" ht="16.2" thickBot="1" x14ac:dyDescent="0.35">
      <c r="A107" s="196" t="s">
        <v>114</v>
      </c>
      <c r="B107" s="197"/>
      <c r="C107" s="197"/>
      <c r="D107" s="197"/>
      <c r="E107" s="198"/>
      <c r="F107" s="90"/>
      <c r="G107" s="77">
        <f>SUM(G104:G106)</f>
        <v>0</v>
      </c>
    </row>
    <row r="108" spans="1:8" ht="18" x14ac:dyDescent="0.3">
      <c r="A108" s="252" t="s">
        <v>115</v>
      </c>
      <c r="B108" s="194"/>
      <c r="C108" s="194"/>
      <c r="D108" s="194"/>
      <c r="E108" s="194"/>
      <c r="F108" s="91" t="s">
        <v>116</v>
      </c>
      <c r="G108" s="92"/>
    </row>
    <row r="109" spans="1:8" ht="18" x14ac:dyDescent="0.3">
      <c r="A109" s="253"/>
      <c r="B109" s="254"/>
      <c r="C109" s="254"/>
      <c r="D109" s="254"/>
      <c r="E109" s="254"/>
      <c r="F109" s="94" t="s">
        <v>88</v>
      </c>
      <c r="G109" s="95"/>
    </row>
    <row r="110" spans="1:8" ht="18" x14ac:dyDescent="0.3">
      <c r="A110" s="253"/>
      <c r="B110" s="254"/>
      <c r="C110" s="254"/>
      <c r="D110" s="254"/>
      <c r="E110" s="254"/>
      <c r="F110" s="94" t="s">
        <v>117</v>
      </c>
      <c r="G110" s="95"/>
    </row>
    <row r="111" spans="1:8" ht="18" x14ac:dyDescent="0.3">
      <c r="A111" s="253"/>
      <c r="B111" s="254"/>
      <c r="C111" s="254"/>
      <c r="D111" s="254"/>
      <c r="E111" s="254"/>
      <c r="F111" s="94" t="s">
        <v>118</v>
      </c>
      <c r="G111" s="95"/>
      <c r="H111" s="55"/>
    </row>
    <row r="112" spans="1:8" ht="18" x14ac:dyDescent="0.3">
      <c r="A112" s="253"/>
      <c r="B112" s="254"/>
      <c r="C112" s="254"/>
      <c r="D112" s="254"/>
      <c r="E112" s="254"/>
      <c r="F112" s="94" t="s">
        <v>119</v>
      </c>
      <c r="G112" s="95"/>
    </row>
    <row r="113" spans="1:7" ht="14.4" customHeight="1" thickBot="1" x14ac:dyDescent="0.35">
      <c r="A113" s="255"/>
      <c r="B113" s="256"/>
      <c r="C113" s="256"/>
      <c r="D113" s="256"/>
      <c r="E113" s="256"/>
      <c r="F113" s="96" t="s">
        <v>90</v>
      </c>
      <c r="G113" s="97">
        <f>SUM(G108:G112)</f>
        <v>0</v>
      </c>
    </row>
    <row r="114" spans="1:7" ht="14.4" customHeight="1" thickBot="1" x14ac:dyDescent="0.35">
      <c r="A114" s="257"/>
      <c r="B114" s="258"/>
      <c r="C114" s="258"/>
      <c r="D114" s="258"/>
      <c r="E114" s="258"/>
      <c r="F114" s="258"/>
      <c r="G114" s="259"/>
    </row>
    <row r="115" spans="1:7" ht="26.4" customHeight="1" thickBot="1" x14ac:dyDescent="0.35">
      <c r="A115" s="199" t="s">
        <v>120</v>
      </c>
      <c r="B115" s="200"/>
      <c r="C115" s="200"/>
      <c r="D115" s="200"/>
      <c r="E115" s="200"/>
      <c r="F115" s="200"/>
      <c r="G115" s="201"/>
    </row>
    <row r="116" spans="1:7" ht="14.4" customHeight="1" x14ac:dyDescent="0.3">
      <c r="A116" s="27">
        <v>6</v>
      </c>
      <c r="B116" s="194" t="s">
        <v>121</v>
      </c>
      <c r="C116" s="194"/>
      <c r="D116" s="194"/>
      <c r="E116" s="194"/>
      <c r="F116" s="28"/>
      <c r="G116" s="11" t="s">
        <v>29</v>
      </c>
    </row>
    <row r="117" spans="1:7" ht="14.4" customHeight="1" x14ac:dyDescent="0.3">
      <c r="A117" s="93" t="s">
        <v>5</v>
      </c>
      <c r="B117" s="205" t="s">
        <v>122</v>
      </c>
      <c r="C117" s="205"/>
      <c r="D117" s="205"/>
      <c r="E117" s="205"/>
      <c r="F117" s="98"/>
      <c r="G117" s="57"/>
    </row>
    <row r="118" spans="1:7" ht="18" x14ac:dyDescent="0.3">
      <c r="A118" s="93" t="s">
        <v>7</v>
      </c>
      <c r="B118" s="205" t="s">
        <v>123</v>
      </c>
      <c r="C118" s="205"/>
      <c r="D118" s="205"/>
      <c r="E118" s="205"/>
      <c r="F118" s="98"/>
      <c r="G118" s="57"/>
    </row>
    <row r="119" spans="1:7" x14ac:dyDescent="0.3">
      <c r="A119" s="93"/>
      <c r="B119" s="249" t="s">
        <v>124</v>
      </c>
      <c r="C119" s="250"/>
      <c r="D119" s="251"/>
      <c r="E119" s="269" t="s">
        <v>125</v>
      </c>
      <c r="F119" s="269"/>
      <c r="G119" s="99"/>
    </row>
    <row r="120" spans="1:7" ht="18" x14ac:dyDescent="0.3">
      <c r="A120" s="93" t="s">
        <v>9</v>
      </c>
      <c r="B120" s="186" t="s">
        <v>126</v>
      </c>
      <c r="C120" s="187"/>
      <c r="D120" s="188"/>
      <c r="E120" s="100"/>
      <c r="F120" s="101"/>
      <c r="G120" s="102"/>
    </row>
    <row r="121" spans="1:7" x14ac:dyDescent="0.3">
      <c r="A121" s="103"/>
      <c r="B121" s="186" t="s">
        <v>127</v>
      </c>
      <c r="C121" s="187"/>
      <c r="D121" s="187"/>
      <c r="E121" s="188"/>
      <c r="F121" s="72"/>
      <c r="G121" s="99"/>
    </row>
    <row r="122" spans="1:7" ht="18" x14ac:dyDescent="0.3">
      <c r="A122" s="103"/>
      <c r="B122" s="169" t="s">
        <v>128</v>
      </c>
      <c r="C122" s="170"/>
      <c r="D122" s="170"/>
      <c r="E122" s="171"/>
      <c r="F122" s="104"/>
      <c r="G122" s="57"/>
    </row>
    <row r="123" spans="1:7" ht="18" x14ac:dyDescent="0.3">
      <c r="A123" s="103"/>
      <c r="B123" s="169" t="s">
        <v>129</v>
      </c>
      <c r="C123" s="170"/>
      <c r="D123" s="170"/>
      <c r="E123" s="171"/>
      <c r="F123" s="104"/>
      <c r="G123" s="57"/>
    </row>
    <row r="124" spans="1:7" ht="18" x14ac:dyDescent="0.3">
      <c r="A124" s="103"/>
      <c r="B124" s="266" t="s">
        <v>130</v>
      </c>
      <c r="C124" s="267"/>
      <c r="D124" s="267"/>
      <c r="E124" s="268"/>
      <c r="F124" s="105"/>
      <c r="G124" s="106"/>
    </row>
    <row r="125" spans="1:7" ht="18" x14ac:dyDescent="0.3">
      <c r="A125" s="103"/>
      <c r="B125" s="266" t="s">
        <v>131</v>
      </c>
      <c r="C125" s="267"/>
      <c r="D125" s="267"/>
      <c r="E125" s="268"/>
      <c r="F125" s="107"/>
      <c r="G125" s="106"/>
    </row>
    <row r="126" spans="1:7" ht="15" customHeight="1" x14ac:dyDescent="0.3">
      <c r="A126" s="103"/>
      <c r="B126" s="169" t="s">
        <v>132</v>
      </c>
      <c r="C126" s="170"/>
      <c r="D126" s="170"/>
      <c r="E126" s="171"/>
      <c r="F126" s="104">
        <v>0.02</v>
      </c>
      <c r="G126" s="57"/>
    </row>
    <row r="127" spans="1:7" ht="15" customHeight="1" x14ac:dyDescent="0.3">
      <c r="A127" s="103"/>
      <c r="B127" s="275" t="s">
        <v>133</v>
      </c>
      <c r="C127" s="276"/>
      <c r="D127" s="276"/>
      <c r="E127" s="277"/>
      <c r="F127" s="108">
        <f>SUM(F122:F126)</f>
        <v>0.02</v>
      </c>
      <c r="G127" s="106"/>
    </row>
    <row r="128" spans="1:7" ht="14.4" customHeight="1" thickBot="1" x14ac:dyDescent="0.35">
      <c r="A128" s="207" t="s">
        <v>134</v>
      </c>
      <c r="B128" s="208"/>
      <c r="C128" s="208"/>
      <c r="D128" s="208"/>
      <c r="E128" s="208"/>
      <c r="F128" s="208"/>
      <c r="G128" s="48">
        <f>G117+G118+G122+G123+G126</f>
        <v>0</v>
      </c>
    </row>
    <row r="129" spans="1:8" ht="14.4" customHeight="1" thickBot="1" x14ac:dyDescent="0.35">
      <c r="A129" s="278"/>
      <c r="B129" s="279"/>
      <c r="C129" s="279"/>
      <c r="D129" s="279"/>
      <c r="E129" s="279"/>
      <c r="F129" s="279"/>
      <c r="G129" s="280"/>
    </row>
    <row r="130" spans="1:8" ht="27" customHeight="1" thickBot="1" x14ac:dyDescent="0.35">
      <c r="A130" s="281" t="s">
        <v>135</v>
      </c>
      <c r="B130" s="282"/>
      <c r="C130" s="282"/>
      <c r="D130" s="282"/>
      <c r="E130" s="282"/>
      <c r="F130" s="282"/>
      <c r="G130" s="283"/>
    </row>
    <row r="131" spans="1:8" ht="14.4" customHeight="1" x14ac:dyDescent="0.3">
      <c r="A131" s="252" t="s">
        <v>136</v>
      </c>
      <c r="B131" s="194"/>
      <c r="C131" s="194"/>
      <c r="D131" s="194"/>
      <c r="E131" s="194"/>
      <c r="F131" s="194"/>
      <c r="G131" s="11" t="s">
        <v>29</v>
      </c>
    </row>
    <row r="132" spans="1:8" ht="14.4" customHeight="1" x14ac:dyDescent="0.3">
      <c r="A132" s="109" t="s">
        <v>5</v>
      </c>
      <c r="B132" s="248" t="s">
        <v>137</v>
      </c>
      <c r="C132" s="248"/>
      <c r="D132" s="248"/>
      <c r="E132" s="248"/>
      <c r="F132" s="248"/>
      <c r="G132" s="57"/>
    </row>
    <row r="133" spans="1:8" ht="14.4" customHeight="1" x14ac:dyDescent="0.3">
      <c r="A133" s="109" t="s">
        <v>7</v>
      </c>
      <c r="B133" s="248" t="s">
        <v>138</v>
      </c>
      <c r="C133" s="248"/>
      <c r="D133" s="248"/>
      <c r="E133" s="248"/>
      <c r="F133" s="248"/>
      <c r="G133" s="57"/>
    </row>
    <row r="134" spans="1:8" ht="18" x14ac:dyDescent="0.3">
      <c r="A134" s="109" t="s">
        <v>9</v>
      </c>
      <c r="B134" s="248" t="s">
        <v>139</v>
      </c>
      <c r="C134" s="248"/>
      <c r="D134" s="248"/>
      <c r="E134" s="248"/>
      <c r="F134" s="248"/>
      <c r="G134" s="57"/>
    </row>
    <row r="135" spans="1:8" ht="14.4" customHeight="1" x14ac:dyDescent="0.3">
      <c r="A135" s="109" t="s">
        <v>11</v>
      </c>
      <c r="B135" s="248" t="s">
        <v>140</v>
      </c>
      <c r="C135" s="248"/>
      <c r="D135" s="248"/>
      <c r="E135" s="248"/>
      <c r="F135" s="248"/>
      <c r="G135" s="57"/>
    </row>
    <row r="136" spans="1:8" ht="14.4" customHeight="1" x14ac:dyDescent="0.3">
      <c r="A136" s="109" t="s">
        <v>34</v>
      </c>
      <c r="B136" s="248" t="s">
        <v>141</v>
      </c>
      <c r="C136" s="248"/>
      <c r="D136" s="248"/>
      <c r="E136" s="248"/>
      <c r="F136" s="248"/>
      <c r="G136" s="57"/>
    </row>
    <row r="137" spans="1:8" ht="15" customHeight="1" x14ac:dyDescent="0.3">
      <c r="A137" s="272" t="s">
        <v>142</v>
      </c>
      <c r="B137" s="273"/>
      <c r="C137" s="273"/>
      <c r="D137" s="273"/>
      <c r="E137" s="273"/>
      <c r="F137" s="274"/>
      <c r="G137" s="106"/>
    </row>
    <row r="138" spans="1:8" ht="18" x14ac:dyDescent="0.3">
      <c r="A138" s="109" t="s">
        <v>36</v>
      </c>
      <c r="B138" s="248" t="s">
        <v>143</v>
      </c>
      <c r="C138" s="248"/>
      <c r="D138" s="248"/>
      <c r="E138" s="248"/>
      <c r="F138" s="248"/>
      <c r="G138" s="57"/>
      <c r="H138" s="110"/>
    </row>
    <row r="139" spans="1:8" ht="21" thickBot="1" x14ac:dyDescent="0.35">
      <c r="A139" s="270" t="s">
        <v>144</v>
      </c>
      <c r="B139" s="271"/>
      <c r="C139" s="271"/>
      <c r="D139" s="271"/>
      <c r="E139" s="271"/>
      <c r="F139" s="271"/>
      <c r="G139" s="48">
        <f>+G137+G138</f>
        <v>0</v>
      </c>
    </row>
  </sheetData>
  <mergeCells count="139">
    <mergeCell ref="B138:F138"/>
    <mergeCell ref="A139:F139"/>
    <mergeCell ref="B132:F132"/>
    <mergeCell ref="B133:F133"/>
    <mergeCell ref="B134:F134"/>
    <mergeCell ref="B135:F135"/>
    <mergeCell ref="B136:F136"/>
    <mergeCell ref="A137:F137"/>
    <mergeCell ref="B126:E126"/>
    <mergeCell ref="B127:E127"/>
    <mergeCell ref="A128:F128"/>
    <mergeCell ref="A129:G129"/>
    <mergeCell ref="A130:G130"/>
    <mergeCell ref="A131:F131"/>
    <mergeCell ref="B120:D120"/>
    <mergeCell ref="B121:E121"/>
    <mergeCell ref="B122:E122"/>
    <mergeCell ref="B123:E123"/>
    <mergeCell ref="B124:E124"/>
    <mergeCell ref="B125:E125"/>
    <mergeCell ref="A115:G115"/>
    <mergeCell ref="B116:E116"/>
    <mergeCell ref="B117:E117"/>
    <mergeCell ref="B118:E118"/>
    <mergeCell ref="B119:D119"/>
    <mergeCell ref="E119:F119"/>
    <mergeCell ref="B103:E103"/>
    <mergeCell ref="B104:E104"/>
    <mergeCell ref="B106:E106"/>
    <mergeCell ref="A107:E107"/>
    <mergeCell ref="A108:E113"/>
    <mergeCell ref="A114:G114"/>
    <mergeCell ref="B96:F96"/>
    <mergeCell ref="B97:E97"/>
    <mergeCell ref="B98:E98"/>
    <mergeCell ref="A99:E99"/>
    <mergeCell ref="A100:F100"/>
    <mergeCell ref="A102:G102"/>
    <mergeCell ref="A90:E90"/>
    <mergeCell ref="A91:G91"/>
    <mergeCell ref="B92:E92"/>
    <mergeCell ref="B93:E93"/>
    <mergeCell ref="A94:E94"/>
    <mergeCell ref="A95:G95"/>
    <mergeCell ref="B84:E84"/>
    <mergeCell ref="B85:E85"/>
    <mergeCell ref="B86:E86"/>
    <mergeCell ref="B87:E87"/>
    <mergeCell ref="B88:E88"/>
    <mergeCell ref="B89:E89"/>
    <mergeCell ref="B74:E74"/>
    <mergeCell ref="A75:E75"/>
    <mergeCell ref="A77:G77"/>
    <mergeCell ref="A78:G78"/>
    <mergeCell ref="A79:E82"/>
    <mergeCell ref="B83:E83"/>
    <mergeCell ref="B68:F68"/>
    <mergeCell ref="B69:E69"/>
    <mergeCell ref="B70:E70"/>
    <mergeCell ref="B71:E71"/>
    <mergeCell ref="B72:E72"/>
    <mergeCell ref="B73:E73"/>
    <mergeCell ref="B62:F62"/>
    <mergeCell ref="B63:E63"/>
    <mergeCell ref="B64:E64"/>
    <mergeCell ref="B65:E65"/>
    <mergeCell ref="A66:F66"/>
    <mergeCell ref="A67:G67"/>
    <mergeCell ref="B56:E56"/>
    <mergeCell ref="B57:E57"/>
    <mergeCell ref="B58:E58"/>
    <mergeCell ref="B59:E59"/>
    <mergeCell ref="A60:F60"/>
    <mergeCell ref="A61:G61"/>
    <mergeCell ref="A50:E50"/>
    <mergeCell ref="A51:G51"/>
    <mergeCell ref="B52:E52"/>
    <mergeCell ref="B53:E53"/>
    <mergeCell ref="B54:E54"/>
    <mergeCell ref="B55:E55"/>
    <mergeCell ref="B44:E44"/>
    <mergeCell ref="B45:E45"/>
    <mergeCell ref="B46:E46"/>
    <mergeCell ref="B47:E47"/>
    <mergeCell ref="B48:E48"/>
    <mergeCell ref="B49:E49"/>
    <mergeCell ref="B38:E38"/>
    <mergeCell ref="A39:E39"/>
    <mergeCell ref="A40:G40"/>
    <mergeCell ref="B41:E41"/>
    <mergeCell ref="B42:E42"/>
    <mergeCell ref="B43:E43"/>
    <mergeCell ref="A31:F31"/>
    <mergeCell ref="A33:G33"/>
    <mergeCell ref="A34:G34"/>
    <mergeCell ref="B35:E35"/>
    <mergeCell ref="B36:E36"/>
    <mergeCell ref="B37:E37"/>
    <mergeCell ref="B25:D25"/>
    <mergeCell ref="B26:D26"/>
    <mergeCell ref="B27:D27"/>
    <mergeCell ref="B28:D28"/>
    <mergeCell ref="B29:D29"/>
    <mergeCell ref="A30:D30"/>
    <mergeCell ref="B20:E20"/>
    <mergeCell ref="F20:G20"/>
    <mergeCell ref="A21:G21"/>
    <mergeCell ref="A22:G22"/>
    <mergeCell ref="B23:D23"/>
    <mergeCell ref="B24:D24"/>
    <mergeCell ref="B17:E17"/>
    <mergeCell ref="F17:G17"/>
    <mergeCell ref="B18:E18"/>
    <mergeCell ref="F18:G18"/>
    <mergeCell ref="B19:E19"/>
    <mergeCell ref="F19:G19"/>
    <mergeCell ref="A13:C13"/>
    <mergeCell ref="E13:G13"/>
    <mergeCell ref="A14:G14"/>
    <mergeCell ref="A15:G15"/>
    <mergeCell ref="B16:E16"/>
    <mergeCell ref="F16:G16"/>
    <mergeCell ref="A11:G11"/>
    <mergeCell ref="A12:C12"/>
    <mergeCell ref="E12:G12"/>
    <mergeCell ref="A5:G5"/>
    <mergeCell ref="A6:G6"/>
    <mergeCell ref="B7:D7"/>
    <mergeCell ref="E7:G7"/>
    <mergeCell ref="B8:D8"/>
    <mergeCell ref="E8:G8"/>
    <mergeCell ref="A1:G1"/>
    <mergeCell ref="A2:G2"/>
    <mergeCell ref="A3:G3"/>
    <mergeCell ref="A4:G4"/>
    <mergeCell ref="B9:D9"/>
    <mergeCell ref="E9:G9"/>
    <mergeCell ref="B10:D10"/>
    <mergeCell ref="E10:G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2026-02-19T21:10:20Z</dcterms:created>
  <dcterms:modified xsi:type="dcterms:W3CDTF">2026-02-20T18:03:58Z</dcterms:modified>
</cp:coreProperties>
</file>